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port Summary" sheetId="1" r:id="rId4"/>
    <sheet state="visible" name=" 2023 Treas Rpt-Sept" sheetId="2" r:id="rId5"/>
    <sheet state="visible" name="Pending Expenses" sheetId="3" r:id="rId6"/>
    <sheet state="visible" name="2023 HOA P&amp;L" sheetId="4" r:id="rId7"/>
    <sheet state="visible" name="2023 Treas Rpt-Aug" sheetId="5" r:id="rId8"/>
    <sheet state="visible" name="2023 Treas Rpt-July" sheetId="6" r:id="rId9"/>
    <sheet state="visible" name="2023 Treas Rpt-May" sheetId="7" r:id="rId10"/>
    <sheet state="visible" name="2023 Treas Rpt-Apr" sheetId="8" r:id="rId11"/>
  </sheets>
  <definedNames/>
  <calcPr/>
  <extLst>
    <ext uri="GoogleSheetsCustomDataVersion2">
      <go:sheetsCustomData xmlns:go="http://customooxmlschemas.google.com/" r:id="rId12" roundtripDataChecksum="rCDVBAYXwBWsHf9C7qIQ/W1KNhbGto6s+z5npl3S2LA="/>
    </ext>
  </extLst>
</workbook>
</file>

<file path=xl/sharedStrings.xml><?xml version="1.0" encoding="utf-8"?>
<sst xmlns="http://schemas.openxmlformats.org/spreadsheetml/2006/main" count="295" uniqueCount="114">
  <si>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</si>
  <si>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</si>
  <si>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</si>
  <si>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</si>
  <si>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2023 Treas Rpt-Apr</t>
  </si>
  <si>
    <t>Table 1</t>
  </si>
  <si>
    <t>2023 Treas Rpt-May proj</t>
  </si>
  <si>
    <t>2023 HOA P&amp;L</t>
  </si>
  <si>
    <t>Graysland Homeowner's Association</t>
  </si>
  <si>
    <t>Treasury Report</t>
  </si>
  <si>
    <t xml:space="preserve">As of Sept 2023 </t>
  </si>
  <si>
    <t>YTD 2023</t>
  </si>
  <si>
    <t>Revenue Inflows:</t>
  </si>
  <si>
    <t>CASH ACCOUNT ROLLFORWARD</t>
  </si>
  <si>
    <t>2022 Annual assessments</t>
  </si>
  <si>
    <t>2023 Annual assessments</t>
  </si>
  <si>
    <t>1/1/23 Bank Balance</t>
  </si>
  <si>
    <t>REVENUE TOTAL</t>
  </si>
  <si>
    <t>Revenue</t>
  </si>
  <si>
    <t>Expense</t>
  </si>
  <si>
    <t>Expense Outflows:</t>
  </si>
  <si>
    <t>2023 Net cash over/(short)</t>
  </si>
  <si>
    <t>Outdoor Landscape Maintenance</t>
  </si>
  <si>
    <t>Outstanding Cks</t>
  </si>
  <si>
    <t>Dead tree clean-up in common area</t>
  </si>
  <si>
    <t>2022 Checks cashed in 2023</t>
  </si>
  <si>
    <t>Outdoor Landscaping- Other/DNR</t>
  </si>
  <si>
    <t>9/30/23 Bank Balance</t>
  </si>
  <si>
    <t>Outdoor Maintenance Total</t>
  </si>
  <si>
    <t>Maintenance Reserve</t>
  </si>
  <si>
    <t>Office Expenses</t>
  </si>
  <si>
    <t>Reserve Excess/(Shortfall)</t>
  </si>
  <si>
    <t>Printing</t>
  </si>
  <si>
    <t>Postage</t>
  </si>
  <si>
    <t>Pending Expenses</t>
  </si>
  <si>
    <t>Certified Mailings</t>
  </si>
  <si>
    <t>Remaining Reserve</t>
  </si>
  <si>
    <t>Website</t>
  </si>
  <si>
    <t xml:space="preserve"> </t>
  </si>
  <si>
    <t>Office Total</t>
  </si>
  <si>
    <t>HOA Liability Insurance - Travelers</t>
  </si>
  <si>
    <t>Insurance Total</t>
  </si>
  <si>
    <t>Rentals - Post Office Box</t>
  </si>
  <si>
    <t>Other - Miscellaneous</t>
  </si>
  <si>
    <t>Reimburse - Overpmts- Assessments</t>
  </si>
  <si>
    <t>Other Total</t>
  </si>
  <si>
    <t>EXPENSE TOTAL</t>
  </si>
  <si>
    <t>NET INCOME</t>
  </si>
  <si>
    <t>2023 Pending Expenses</t>
  </si>
  <si>
    <t>as of 9-30-2023</t>
  </si>
  <si>
    <t>Aug</t>
  </si>
  <si>
    <t>Sept</t>
  </si>
  <si>
    <t>Oct</t>
  </si>
  <si>
    <t xml:space="preserve">Nov </t>
  </si>
  <si>
    <t>Dec</t>
  </si>
  <si>
    <t>Total</t>
  </si>
  <si>
    <t>LANDSCAPE MAINTENANCE - LAWN</t>
  </si>
  <si>
    <t>LANDSCAPE OTHER - INVASIVE SPECIES; DEAD TREES</t>
  </si>
  <si>
    <t>LANDSCAPE - SWELL WORK</t>
  </si>
  <si>
    <t>OFFICE EXPENSE</t>
  </si>
  <si>
    <t>PRINTING</t>
  </si>
  <si>
    <t>POSTAGE</t>
  </si>
  <si>
    <t>CERTIFIED MAILING</t>
  </si>
  <si>
    <t>WEBSITE</t>
  </si>
  <si>
    <t>INSURANCE</t>
  </si>
  <si>
    <t>P.O. BOX RENTAL</t>
  </si>
  <si>
    <t>OTHER- MISCELLANEOUS</t>
  </si>
  <si>
    <t>Attorney - Liens/Sm Claims Ct; guidance</t>
  </si>
  <si>
    <t>M&amp;M Tree Care</t>
  </si>
  <si>
    <t>Outlot 2 - South east side + HO Branch</t>
  </si>
  <si>
    <t>dead tree removal-path</t>
  </si>
  <si>
    <t>Outlot 2 - North side</t>
  </si>
  <si>
    <t>Outlot 2 - West side</t>
  </si>
  <si>
    <t>Sales Tax</t>
  </si>
  <si>
    <t>Mulch-Outlot 2</t>
  </si>
  <si>
    <t>Graysland HOA</t>
  </si>
  <si>
    <t>Income Statement</t>
  </si>
  <si>
    <t>January</t>
  </si>
  <si>
    <t>February</t>
  </si>
  <si>
    <t>March</t>
  </si>
  <si>
    <t>April</t>
  </si>
  <si>
    <t>May</t>
  </si>
  <si>
    <t>June</t>
  </si>
  <si>
    <t>July</t>
  </si>
  <si>
    <t>August</t>
  </si>
  <si>
    <t>September</t>
  </si>
  <si>
    <t>October</t>
  </si>
  <si>
    <t>November</t>
  </si>
  <si>
    <t>December</t>
  </si>
  <si>
    <t>Outstdg Cks</t>
  </si>
  <si>
    <t>2023 YTD</t>
  </si>
  <si>
    <t>BEGINNING CASH BALANCE</t>
  </si>
  <si>
    <t>REVENUES</t>
  </si>
  <si>
    <t>PRIOR YR ASSMNTS - RECEIVED</t>
  </si>
  <si>
    <t>ANNUAL ASSESSMENTS</t>
  </si>
  <si>
    <t>-</t>
  </si>
  <si>
    <t>EXPENSES</t>
  </si>
  <si>
    <t>LANDSCAPE MAINTENANCE</t>
  </si>
  <si>
    <t>LANDSCAPE OTHER</t>
  </si>
  <si>
    <t>Reimbursement of overpay of 2023 assessment</t>
  </si>
  <si>
    <t>2022 Cks cashed in 2023</t>
  </si>
  <si>
    <t>ENDING CASH BALANCE</t>
  </si>
  <si>
    <t>Other Misc</t>
  </si>
  <si>
    <t>Bank - Acct Analysis Svc Chgs, mileage reimbursement</t>
  </si>
  <si>
    <t>Returned HOA checks</t>
  </si>
  <si>
    <t>As of Aug 2023</t>
  </si>
  <si>
    <t>8/31/23 Bank Balance</t>
  </si>
  <si>
    <t>Over Budget</t>
  </si>
  <si>
    <t>As of July 2023</t>
  </si>
  <si>
    <t>7/31/23 Bank Balance</t>
  </si>
  <si>
    <t>As of May 2023</t>
  </si>
  <si>
    <t>5/31/23 Bank Balance</t>
  </si>
  <si>
    <t>As of April 2023</t>
  </si>
  <si>
    <t>4/30/23 Bank Balance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</si>
</sst>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_-&quot;$&quot;* #,##0.00_-;_-&quot;$&quot;* \(#,##0.00\)_-;_-&quot;$&quot;* &quot;-&quot;??;_-@"/>
    <numFmt numFmtId="166" formatCode="&quot; &quot;&quot;$&quot;* #,##0.00&quot; &quot;;&quot; &quot;&quot;$&quot;* (#,##0.00);&quot; &quot;&quot;$&quot;* &quot;-&quot;??&quot; &quot;"/>
  </numFmts>
  <fonts count="13">
    <font>
      <sz val="10.0"/>
      <color rgb="FF000000"/>
      <name val="Arial"/>
      <scheme val="minor"/>
    </font>
    <font>
      <sz val="12.0"/>
      <color rgb="FF000000"/>
      <name val="Arial"/>
    </font>
    <font>
      <sz val="14.0"/>
      <color rgb="FF000000"/>
      <name val="Arial"/>
    </font>
    <font>
      <u/>
      <sz val="12.0"/>
      <color rgb="FF0000FF"/>
      <name val="Arial"/>
    </font>
    <font>
      <b/>
      <sz val="10.0"/>
      <color rgb="FF000000"/>
      <name val="Arial"/>
    </font>
    <font>
      <sz val="10.0"/>
      <color rgb="FF000000"/>
      <name val="Arial"/>
    </font>
    <font/>
    <font>
      <b/>
      <sz val="10.0"/>
      <color rgb="FFD2000A"/>
      <name val="Arial"/>
    </font>
    <font>
      <i/>
      <sz val="10.0"/>
      <color rgb="FF000000"/>
      <name val="Arial"/>
    </font>
    <font>
      <color theme="1"/>
      <name val="Arial"/>
      <scheme val="minor"/>
    </font>
    <font>
      <sz val="8.0"/>
      <color rgb="FF000000"/>
      <name val="Times New Roman"/>
    </font>
    <font>
      <sz val="10.0"/>
      <color rgb="FF000000"/>
      <name val="Times New Roman"/>
    </font>
    <font>
      <b/>
      <sz val="8.0"/>
      <color rgb="FF000000"/>
      <name val="Times New Roman"/>
    </font>
  </fonts>
  <fills count="9">
    <fill>
      <patternFill patternType="none"/>
    </fill>
    <fill>
      <patternFill patternType="lightGray"/>
    </fill>
    <fill>
      <patternFill patternType="solid">
        <fgColor rgb="FF5E88B1"/>
        <bgColor rgb="FF5E88B1"/>
      </patternFill>
    </fill>
    <fill>
      <patternFill patternType="solid">
        <fgColor rgb="FFEEF3F4"/>
        <bgColor rgb="FFEEF3F4"/>
      </patternFill>
    </fill>
    <fill>
      <patternFill patternType="solid">
        <fgColor rgb="FF89BFFF"/>
        <bgColor rgb="FF89BFFF"/>
      </patternFill>
    </fill>
    <fill>
      <patternFill patternType="solid">
        <fgColor rgb="FFD9D9D9"/>
        <bgColor rgb="FFD9D9D9"/>
      </patternFill>
    </fill>
    <fill>
      <patternFill patternType="solid">
        <fgColor rgb="FFD9D2E9"/>
        <bgColor rgb="FFD9D2E9"/>
      </patternFill>
    </fill>
    <fill>
      <patternFill patternType="solid">
        <fgColor rgb="FFFEC187"/>
        <bgColor rgb="FFFEC187"/>
      </patternFill>
    </fill>
    <fill>
      <patternFill patternType="solid">
        <fgColor rgb="FFFFFFFF"/>
        <bgColor rgb="FFFFFFFF"/>
      </patternFill>
    </fill>
  </fills>
  <borders count="37">
    <border/>
    <border>
      <left/>
      <right/>
      <top/>
      <bottom/>
    </border>
    <border>
      <left style="thin">
        <color rgb="FF9A9A9A"/>
      </left>
      <right style="thin">
        <color rgb="FF9A9A9A"/>
      </right>
      <top style="thin">
        <color rgb="FF9A9A9A"/>
      </top>
      <bottom style="thin">
        <color rgb="FF9A9A9A"/>
      </bottom>
    </border>
    <border>
      <left style="thin">
        <color rgb="FF9A9A9A"/>
      </left>
      <right style="thin">
        <color rgb="FF9A9A9A"/>
      </right>
      <top style="thin">
        <color rgb="FF9A9A9A"/>
      </top>
      <bottom style="medium">
        <color rgb="FF000000"/>
      </bottom>
    </border>
    <border>
      <left style="thin">
        <color rgb="FF9A9A9A"/>
      </left>
      <right style="medium">
        <color rgb="FF000000"/>
      </right>
      <top style="thin">
        <color rgb="FF9A9A9A"/>
      </top>
      <bottom style="thin">
        <color rgb="FF9A9A9A"/>
      </bottom>
    </border>
    <border>
      <left style="medium">
        <color rgb="FF000000"/>
      </left>
      <right style="medium">
        <color rgb="FF000000"/>
      </right>
      <top style="medium">
        <color rgb="FF000000"/>
      </top>
      <bottom style="medium">
        <color rgb="FF000000"/>
      </bottom>
    </border>
    <border>
      <left style="medium">
        <color rgb="FF000000"/>
      </left>
      <right style="thin">
        <color rgb="FF9A9A9A"/>
      </right>
      <top style="thin">
        <color rgb="FF9A9A9A"/>
      </top>
      <bottom style="thin">
        <color rgb="FF9A9A9A"/>
      </bottom>
    </border>
    <border>
      <left style="thin">
        <color rgb="FF9A9A9A"/>
      </left>
      <right style="thin">
        <color rgb="FF9A9A9A"/>
      </right>
      <top style="medium">
        <color rgb="FF000000"/>
      </top>
      <bottom style="thin">
        <color rgb="FF9A9A9A"/>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9A9A9A"/>
      </left>
      <right style="thin">
        <color rgb="FF9A9A9A"/>
      </right>
      <top style="thin">
        <color rgb="FF9A9A9A"/>
      </top>
      <bottom style="thin">
        <color rgb="FF000000"/>
      </bottom>
    </border>
    <border>
      <left style="thin">
        <color rgb="FF9A9A9A"/>
      </left>
      <right style="thin">
        <color rgb="FF9A9A9A"/>
      </right>
      <top style="medium">
        <color rgb="FF000000"/>
      </top>
      <bottom style="medium">
        <color rgb="FF000000"/>
      </bottom>
    </border>
    <border>
      <left style="thin">
        <color rgb="FF9A9A9A"/>
      </left>
      <right style="thin">
        <color rgb="FF9A9A9A"/>
      </right>
      <top style="thin">
        <color rgb="FF000000"/>
      </top>
      <bottom style="thin">
        <color rgb="FF000000"/>
      </bottom>
    </border>
    <border>
      <left style="thin">
        <color rgb="FF9A9A9A"/>
      </left>
      <right style="thin">
        <color rgb="FF9A9A9A"/>
      </right>
      <top style="thin">
        <color rgb="FF000000"/>
      </top>
      <bottom style="thin">
        <color rgb="FF9A9A9A"/>
      </bottom>
    </border>
    <border>
      <left style="thin">
        <color rgb="FF9A9A9A"/>
      </left>
      <right style="thin">
        <color rgb="FF9A9A9A"/>
      </right>
      <top style="thin">
        <color rgb="FF9A9A9A"/>
      </top>
      <bottom style="thin">
        <color rgb="FFAAAAAA"/>
      </bottom>
    </border>
    <border>
      <left style="thin">
        <color rgb="FF9A9A9A"/>
      </left>
      <right style="thin">
        <color rgb="FFAAAAAA"/>
      </right>
      <top style="thin">
        <color rgb="FF9A9A9A"/>
      </top>
      <bottom style="thin">
        <color rgb="FF9A9A9A"/>
      </bottom>
    </border>
    <border>
      <left style="thin">
        <color rgb="FFAAAAAA"/>
      </left>
      <right style="thin">
        <color rgb="FFAAAAAA"/>
      </right>
      <top style="thin">
        <color rgb="FF000000"/>
      </top>
      <bottom style="thin">
        <color rgb="FF000000"/>
      </bottom>
    </border>
    <border>
      <left style="thin">
        <color rgb="FF9A9A9A"/>
      </left>
      <right style="thin">
        <color rgb="FF9A9A9A"/>
      </right>
      <top style="thin">
        <color rgb="FFAAAAAA"/>
      </top>
      <bottom style="thin">
        <color rgb="FFAAAAAA"/>
      </bottom>
    </border>
    <border>
      <left style="thin">
        <color rgb="FF9A9A9A"/>
      </left>
      <right style="thin">
        <color rgb="FF9A9A9A"/>
      </right>
      <top style="thin">
        <color rgb="FFAAAAAA"/>
      </top>
      <bottom style="thin">
        <color rgb="FF000000"/>
      </bottom>
    </border>
    <border>
      <left style="thin">
        <color rgb="FF9A9A9A"/>
      </left>
      <right style="thin">
        <color rgb="FF000000"/>
      </right>
      <top style="thin">
        <color rgb="FF9A9A9A"/>
      </top>
      <bottom style="thin">
        <color rgb="FF9A9A9A"/>
      </bottom>
    </border>
    <border>
      <left style="thin">
        <color rgb="FF000000"/>
      </left>
      <right style="thin">
        <color rgb="FF9A9A9A"/>
      </right>
      <top style="thin">
        <color rgb="FF000000"/>
      </top>
      <bottom style="thin">
        <color rgb="FF000000"/>
      </bottom>
    </border>
    <border>
      <left style="thin">
        <color rgb="FF9A9A9A"/>
      </left>
      <right style="thin">
        <color rgb="FF9A9A9A"/>
      </right>
      <top style="thin">
        <color rgb="FF000000"/>
      </top>
      <bottom style="thin">
        <color rgb="FFAAAAAA"/>
      </bottom>
    </border>
    <border>
      <left style="thin">
        <color rgb="FF9A9A9A"/>
      </left>
      <right style="thin">
        <color rgb="FF9A9A9A"/>
      </right>
      <top style="thin">
        <color rgb="FF9A9A9A"/>
      </top>
    </border>
    <border>
      <left style="thin">
        <color rgb="FF000000"/>
      </left>
      <right style="thin">
        <color rgb="FF000000"/>
      </right>
      <top style="thin">
        <color rgb="FF000000"/>
      </top>
      <bottom style="thin">
        <color rgb="FF000000"/>
      </bottom>
    </border>
    <border>
      <left style="thin">
        <color rgb="FFAAAAAA"/>
      </left>
      <right style="thin">
        <color rgb="FFAAAAAA"/>
      </right>
      <bottom style="thin">
        <color rgb="FF9A9A9A"/>
      </bottom>
    </border>
    <border>
      <right style="thin">
        <color rgb="FF9A9A9A"/>
      </right>
      <top style="thin">
        <color rgb="FF9A9A9A"/>
      </top>
      <bottom style="thin">
        <color rgb="FF9A9A9A"/>
      </bottom>
    </border>
    <border>
      <left style="thin">
        <color rgb="FFAAAAAA"/>
      </left>
      <right style="thin">
        <color rgb="FF9A9A9A"/>
      </right>
      <top style="thin">
        <color rgb="FF9A9A9A"/>
      </top>
      <bottom style="thin">
        <color rgb="FF9A9A9A"/>
      </bottom>
    </border>
    <border>
      <left style="thin">
        <color rgb="FF9A9A9A"/>
      </left>
      <right style="thin">
        <color rgb="FFAAAAAA"/>
      </right>
      <top style="thin">
        <color rgb="FF9A9A9A"/>
      </top>
      <bottom style="thin">
        <color rgb="FFAAAAAA"/>
      </bottom>
    </border>
    <border>
      <left style="thin">
        <color rgb="FFAAAAAA"/>
      </left>
      <right style="thin">
        <color rgb="FFAAAAAA"/>
      </right>
      <top style="thin">
        <color rgb="FF9A9A9A"/>
      </top>
      <bottom style="thin">
        <color rgb="FFAAAAAA"/>
      </bottom>
    </border>
    <border>
      <left style="thin">
        <color rgb="FFAAAAAA"/>
      </left>
      <right style="thin">
        <color rgb="FF9A9A9A"/>
      </right>
      <top style="thin">
        <color rgb="FF9A9A9A"/>
      </top>
      <bottom style="thin">
        <color rgb="FFAAAAAA"/>
      </bottom>
    </border>
    <border>
      <left style="thin">
        <color rgb="FF9A9A9A"/>
      </left>
      <right style="thin">
        <color rgb="FFAAAAAA"/>
      </right>
      <top style="thin">
        <color rgb="FFAAAAAA"/>
      </top>
      <bottom style="thin">
        <color rgb="FFAAAAAA"/>
      </bottom>
    </border>
    <border>
      <left style="thin">
        <color rgb="FFAAAAAA"/>
      </left>
      <right style="thin">
        <color rgb="FFAAAAAA"/>
      </right>
      <top style="thin">
        <color rgb="FFAAAAAA"/>
      </top>
      <bottom style="thin">
        <color rgb="FFAAAAAA"/>
      </bottom>
    </border>
    <border>
      <left style="thin">
        <color rgb="FFAAAAAA"/>
      </left>
      <right style="thin">
        <color rgb="FF9A9A9A"/>
      </right>
      <top style="thin">
        <color rgb="FFAAAAAA"/>
      </top>
      <bottom style="thin">
        <color rgb="FFAAAAAA"/>
      </bottom>
    </border>
    <border>
      <left style="thin">
        <color rgb="FF9A9A9A"/>
      </left>
      <right style="thin">
        <color rgb="FFAAAAAA"/>
      </right>
      <top style="thin">
        <color rgb="FFAAAAAA"/>
      </top>
      <bottom style="thin">
        <color rgb="FF9A9A9A"/>
      </bottom>
    </border>
    <border>
      <left style="thin">
        <color rgb="FFAAAAAA"/>
      </left>
      <right style="thin">
        <color rgb="FFAAAAAA"/>
      </right>
      <top style="thin">
        <color rgb="FFAAAAAA"/>
      </top>
      <bottom style="thin">
        <color rgb="FF9A9A9A"/>
      </bottom>
    </border>
    <border>
      <left style="thin">
        <color rgb="FFAAAAAA"/>
      </left>
      <right style="thin">
        <color rgb="FF9A9A9A"/>
      </right>
      <top style="thin">
        <color rgb="FFAAAAAA"/>
      </top>
      <bottom style="thin">
        <color rgb="FF9A9A9A"/>
      </bottom>
    </border>
    <border>
      <left style="thin">
        <color rgb="FF9A9A9A"/>
      </left>
      <right style="thin">
        <color rgb="FF9A9A9A"/>
      </right>
      <bottom style="thin">
        <color rgb="FF9A9A9A"/>
      </bottom>
    </border>
  </borders>
  <cellStyleXfs count="1">
    <xf borderId="0" fillId="0" fontId="0" numFmtId="0" applyAlignment="1" applyFont="1"/>
  </cellStyleXfs>
  <cellXfs count="118">
    <xf borderId="0" fillId="0" fontId="0" numFmtId="0" xfId="0" applyAlignment="1" applyFont="1">
      <alignment readingOrder="0" shrinkToFit="0" vertical="bottom" wrapText="0"/>
    </xf>
    <xf borderId="0" fillId="0" fontId="1" numFmtId="0" xfId="0" applyAlignment="1" applyFont="1">
      <alignment horizontal="left" shrinkToFit="0" vertical="bottom" wrapText="1"/>
    </xf>
    <xf borderId="0" fillId="0" fontId="2" numFmtId="0" xfId="0" applyAlignment="1" applyFont="1">
      <alignment horizontal="left" vertical="bottom"/>
    </xf>
    <xf borderId="1" fillId="2" fontId="1" numFmtId="0" xfId="0" applyAlignment="1" applyBorder="1" applyFill="1" applyFont="1">
      <alignment horizontal="left" vertical="bottom"/>
    </xf>
    <xf borderId="1" fillId="3" fontId="1" numFmtId="0" xfId="0" applyAlignment="1" applyBorder="1" applyFill="1" applyFont="1">
      <alignment horizontal="left" vertical="bottom"/>
    </xf>
    <xf borderId="1" fillId="3" fontId="3" numFmtId="0" xfId="0" applyAlignment="1" applyBorder="1" applyFont="1">
      <alignment horizontal="left" vertical="bottom"/>
    </xf>
    <xf borderId="2" fillId="0" fontId="4" numFmtId="49" xfId="0" applyAlignment="1" applyBorder="1" applyFont="1" applyNumberFormat="1">
      <alignment vertical="bottom"/>
    </xf>
    <xf borderId="2" fillId="0" fontId="5" numFmtId="0" xfId="0" applyAlignment="1" applyBorder="1" applyFont="1">
      <alignment vertical="bottom"/>
    </xf>
    <xf borderId="0" fillId="0" fontId="5" numFmtId="0" xfId="0" applyAlignment="1" applyFont="1">
      <alignment vertical="bottom"/>
    </xf>
    <xf borderId="2" fillId="0" fontId="4" numFmtId="49" xfId="0" applyAlignment="1" applyBorder="1" applyFont="1" applyNumberFormat="1">
      <alignment readingOrder="0" vertical="bottom"/>
    </xf>
    <xf borderId="3" fillId="0" fontId="5" numFmtId="0" xfId="0" applyAlignment="1" applyBorder="1" applyFont="1">
      <alignment vertical="bottom"/>
    </xf>
    <xf borderId="4" fillId="0" fontId="5" numFmtId="0" xfId="0" applyAlignment="1" applyBorder="1" applyFont="1">
      <alignment vertical="bottom"/>
    </xf>
    <xf borderId="5" fillId="4" fontId="4" numFmtId="49" xfId="0" applyAlignment="1" applyBorder="1" applyFill="1" applyFont="1" applyNumberFormat="1">
      <alignment horizontal="center" vertical="bottom"/>
    </xf>
    <xf borderId="6" fillId="0" fontId="5" numFmtId="0" xfId="0" applyAlignment="1" applyBorder="1" applyFont="1">
      <alignment vertical="bottom"/>
    </xf>
    <xf borderId="2" fillId="5" fontId="4" numFmtId="49" xfId="0" applyAlignment="1" applyBorder="1" applyFill="1" applyFont="1" applyNumberFormat="1">
      <alignment vertical="bottom"/>
    </xf>
    <xf borderId="7" fillId="0" fontId="5" numFmtId="0" xfId="0" applyAlignment="1" applyBorder="1" applyFont="1">
      <alignment vertical="bottom"/>
    </xf>
    <xf borderId="8" fillId="4" fontId="4" numFmtId="49" xfId="0" applyAlignment="1" applyBorder="1" applyFont="1" applyNumberFormat="1">
      <alignment horizontal="center" vertical="bottom"/>
    </xf>
    <xf borderId="9" fillId="0" fontId="6" numFmtId="0" xfId="0" applyBorder="1" applyFont="1"/>
    <xf borderId="2" fillId="0" fontId="5" numFmtId="49" xfId="0" applyAlignment="1" applyBorder="1" applyFont="1" applyNumberFormat="1">
      <alignment vertical="bottom"/>
    </xf>
    <xf borderId="10" fillId="0" fontId="5" numFmtId="164" xfId="0" applyAlignment="1" applyBorder="1" applyFont="1" applyNumberFormat="1">
      <alignment readingOrder="0" vertical="bottom"/>
    </xf>
    <xf borderId="11" fillId="0" fontId="4" numFmtId="0" xfId="0" applyAlignment="1" applyBorder="1" applyFont="1">
      <alignment vertical="bottom"/>
    </xf>
    <xf borderId="11" fillId="0" fontId="5" numFmtId="164" xfId="0" applyAlignment="1" applyBorder="1" applyFont="1" applyNumberFormat="1">
      <alignment vertical="bottom"/>
    </xf>
    <xf borderId="12" fillId="0" fontId="5" numFmtId="164" xfId="0" applyAlignment="1" applyBorder="1" applyFont="1" applyNumberFormat="1">
      <alignment readingOrder="0" vertical="bottom"/>
    </xf>
    <xf borderId="7" fillId="0" fontId="4" numFmtId="49" xfId="0" applyAlignment="1" applyBorder="1" applyFont="1" applyNumberFormat="1">
      <alignment vertical="bottom"/>
    </xf>
    <xf borderId="7" fillId="0" fontId="5" numFmtId="164" xfId="0" applyAlignment="1" applyBorder="1" applyFont="1" applyNumberFormat="1">
      <alignment vertical="bottom"/>
    </xf>
    <xf borderId="12" fillId="5" fontId="5" numFmtId="164" xfId="0" applyAlignment="1" applyBorder="1" applyFont="1" applyNumberFormat="1">
      <alignment vertical="bottom"/>
    </xf>
    <xf borderId="2" fillId="0" fontId="5" numFmtId="164" xfId="0" applyAlignment="1" applyBorder="1" applyFont="1" applyNumberFormat="1">
      <alignment readingOrder="0" vertical="bottom"/>
    </xf>
    <xf borderId="13" fillId="0" fontId="5" numFmtId="164" xfId="0" applyAlignment="1" applyBorder="1" applyFont="1" applyNumberFormat="1">
      <alignment vertical="bottom"/>
    </xf>
    <xf borderId="2" fillId="6" fontId="4" numFmtId="49" xfId="0" applyAlignment="1" applyBorder="1" applyFill="1" applyFont="1" applyNumberFormat="1">
      <alignment vertical="bottom"/>
    </xf>
    <xf borderId="2" fillId="0" fontId="5" numFmtId="164" xfId="0" applyAlignment="1" applyBorder="1" applyFont="1" applyNumberFormat="1">
      <alignment vertical="bottom"/>
    </xf>
    <xf borderId="10" fillId="0" fontId="5" numFmtId="164" xfId="0" applyAlignment="1" applyBorder="1" applyFont="1" applyNumberFormat="1">
      <alignment vertical="bottom"/>
    </xf>
    <xf borderId="14" fillId="0" fontId="5" numFmtId="164" xfId="0" applyAlignment="1" applyBorder="1" applyFont="1" applyNumberFormat="1">
      <alignment readingOrder="0" vertical="bottom"/>
    </xf>
    <xf borderId="15" fillId="0" fontId="5" numFmtId="49" xfId="0" applyAlignment="1" applyBorder="1" applyFont="1" applyNumberFormat="1">
      <alignment vertical="bottom"/>
    </xf>
    <xf borderId="16" fillId="0" fontId="5" numFmtId="164" xfId="0" applyAlignment="1" applyBorder="1" applyFont="1" applyNumberFormat="1">
      <alignment vertical="bottom"/>
    </xf>
    <xf borderId="17" fillId="0" fontId="5" numFmtId="0" xfId="0" applyAlignment="1" applyBorder="1" applyFont="1">
      <alignment vertical="bottom"/>
    </xf>
    <xf borderId="2" fillId="0" fontId="7" numFmtId="0" xfId="0" applyAlignment="1" applyBorder="1" applyFont="1">
      <alignment vertical="bottom"/>
    </xf>
    <xf borderId="16" fillId="0" fontId="5" numFmtId="0" xfId="0" applyAlignment="1" applyBorder="1" applyFont="1">
      <alignment vertical="bottom"/>
    </xf>
    <xf borderId="18" fillId="0" fontId="5" numFmtId="165" xfId="0" applyAlignment="1" applyBorder="1" applyFont="1" applyNumberFormat="1">
      <alignment readingOrder="0" vertical="bottom"/>
    </xf>
    <xf borderId="19" fillId="0" fontId="4" numFmtId="49" xfId="0" applyAlignment="1" applyBorder="1" applyFont="1" applyNumberFormat="1">
      <alignment readingOrder="0" vertical="bottom"/>
    </xf>
    <xf borderId="20" fillId="7" fontId="5" numFmtId="164" xfId="0" applyAlignment="1" applyBorder="1" applyFill="1" applyFont="1" applyNumberFormat="1">
      <alignment vertical="bottom"/>
    </xf>
    <xf borderId="12" fillId="6" fontId="4" numFmtId="164" xfId="0" applyAlignment="1" applyBorder="1" applyFont="1" applyNumberFormat="1">
      <alignment vertical="bottom"/>
    </xf>
    <xf borderId="12" fillId="0" fontId="5" numFmtId="164" xfId="0" applyAlignment="1" applyBorder="1" applyFont="1" applyNumberFormat="1">
      <alignment vertical="bottom"/>
    </xf>
    <xf borderId="21" fillId="0" fontId="5" numFmtId="164" xfId="0" applyAlignment="1" applyBorder="1" applyFont="1" applyNumberFormat="1">
      <alignment vertical="bottom"/>
    </xf>
    <xf borderId="17" fillId="0" fontId="5" numFmtId="164" xfId="0" applyAlignment="1" applyBorder="1" applyFont="1" applyNumberFormat="1">
      <alignment vertical="bottom"/>
    </xf>
    <xf borderId="22" fillId="0" fontId="5" numFmtId="0" xfId="0" applyAlignment="1" applyBorder="1" applyFont="1">
      <alignment vertical="bottom"/>
    </xf>
    <xf borderId="2" fillId="0" fontId="8" numFmtId="0" xfId="0" applyAlignment="1" applyBorder="1" applyFont="1">
      <alignment readingOrder="0" vertical="bottom"/>
    </xf>
    <xf borderId="2" fillId="0" fontId="5" numFmtId="164" xfId="0" applyAlignment="1" applyBorder="1" applyFont="1" applyNumberFormat="1">
      <alignment vertical="bottom"/>
    </xf>
    <xf borderId="18" fillId="0" fontId="5" numFmtId="164" xfId="0" applyAlignment="1" applyBorder="1" applyFont="1" applyNumberFormat="1">
      <alignment vertical="bottom"/>
    </xf>
    <xf borderId="2" fillId="0" fontId="5" numFmtId="0" xfId="0" applyAlignment="1" applyBorder="1" applyFont="1">
      <alignment readingOrder="0" vertical="bottom"/>
    </xf>
    <xf borderId="12" fillId="6" fontId="5" numFmtId="164" xfId="0" applyAlignment="1" applyBorder="1" applyFont="1" applyNumberFormat="1">
      <alignment vertical="bottom"/>
    </xf>
    <xf borderId="12" fillId="5" fontId="4" numFmtId="164" xfId="0" applyAlignment="1" applyBorder="1" applyFont="1" applyNumberFormat="1">
      <alignment vertical="bottom"/>
    </xf>
    <xf borderId="2" fillId="0" fontId="4" numFmtId="0" xfId="0" applyAlignment="1" applyBorder="1" applyFont="1">
      <alignment vertical="bottom"/>
    </xf>
    <xf borderId="12" fillId="0" fontId="4" numFmtId="164" xfId="0" applyAlignment="1" applyBorder="1" applyFont="1" applyNumberFormat="1">
      <alignment vertical="bottom"/>
    </xf>
    <xf borderId="2" fillId="0" fontId="4" numFmtId="0" xfId="0" applyAlignment="1" applyBorder="1" applyFont="1">
      <alignment horizontal="right" vertical="bottom"/>
    </xf>
    <xf borderId="0" fillId="0" fontId="9" numFmtId="0" xfId="0" applyAlignment="1" applyFont="1">
      <alignment readingOrder="0"/>
    </xf>
    <xf borderId="23" fillId="8" fontId="10" numFmtId="49" xfId="0" applyAlignment="1" applyBorder="1" applyFill="1" applyFont="1" applyNumberFormat="1">
      <alignment readingOrder="0" shrinkToFit="0" vertical="bottom" wrapText="1"/>
    </xf>
    <xf borderId="23" fillId="0" fontId="5" numFmtId="164" xfId="0" applyAlignment="1" applyBorder="1" applyFont="1" applyNumberFormat="1">
      <alignment readingOrder="0" vertical="bottom"/>
    </xf>
    <xf borderId="23" fillId="0" fontId="9" numFmtId="164" xfId="0" applyBorder="1" applyFont="1" applyNumberFormat="1"/>
    <xf borderId="23" fillId="0" fontId="10" numFmtId="49" xfId="0" applyAlignment="1" applyBorder="1" applyFont="1" applyNumberFormat="1">
      <alignment readingOrder="0" shrinkToFit="0" vertical="bottom" wrapText="1"/>
    </xf>
    <xf borderId="23" fillId="0" fontId="9" numFmtId="164" xfId="0" applyAlignment="1" applyBorder="1" applyFont="1" applyNumberFormat="1">
      <alignment readingOrder="0"/>
    </xf>
    <xf borderId="23" fillId="0" fontId="10" numFmtId="49" xfId="0" applyAlignment="1" applyBorder="1" applyFont="1" applyNumberFormat="1">
      <alignment shrinkToFit="0" vertical="bottom" wrapText="1"/>
    </xf>
    <xf borderId="23" fillId="0" fontId="10" numFmtId="49" xfId="0" applyAlignment="1" applyBorder="1" applyFont="1" applyNumberFormat="1">
      <alignment vertical="bottom"/>
    </xf>
    <xf borderId="23" fillId="8" fontId="10" numFmtId="49" xfId="0" applyAlignment="1" applyBorder="1" applyFont="1" applyNumberFormat="1">
      <alignment shrinkToFit="0" vertical="bottom" wrapText="1"/>
    </xf>
    <xf borderId="23" fillId="0" fontId="11" numFmtId="49" xfId="0" applyAlignment="1" applyBorder="1" applyFont="1" applyNumberFormat="1">
      <alignment shrinkToFit="0" vertical="bottom" wrapText="1"/>
    </xf>
    <xf borderId="23" fillId="0" fontId="9" numFmtId="0" xfId="0" applyBorder="1" applyFont="1"/>
    <xf borderId="23" fillId="0" fontId="9" numFmtId="0" xfId="0" applyAlignment="1" applyBorder="1" applyFont="1">
      <alignment readingOrder="0"/>
    </xf>
    <xf borderId="0" fillId="0" fontId="9" numFmtId="4" xfId="0" applyAlignment="1" applyFont="1" applyNumberFormat="1">
      <alignment readingOrder="0"/>
    </xf>
    <xf borderId="0" fillId="0" fontId="9" numFmtId="4" xfId="0" applyFont="1" applyNumberFormat="1"/>
    <xf borderId="2" fillId="0" fontId="12" numFmtId="49" xfId="0" applyAlignment="1" applyBorder="1" applyFont="1" applyNumberFormat="1">
      <alignment vertical="bottom"/>
    </xf>
    <xf borderId="2" fillId="0" fontId="12" numFmtId="14" xfId="0" applyAlignment="1" applyBorder="1" applyFont="1" applyNumberFormat="1">
      <alignment readingOrder="0" vertical="bottom"/>
    </xf>
    <xf borderId="10" fillId="0" fontId="5" numFmtId="0" xfId="0" applyAlignment="1" applyBorder="1" applyFont="1">
      <alignment vertical="bottom"/>
    </xf>
    <xf borderId="19" fillId="0" fontId="5" numFmtId="0" xfId="0" applyAlignment="1" applyBorder="1" applyFont="1">
      <alignment vertical="bottom"/>
    </xf>
    <xf borderId="23" fillId="4" fontId="12" numFmtId="49" xfId="0" applyAlignment="1" applyBorder="1" applyFont="1" applyNumberFormat="1">
      <alignment vertical="bottom"/>
    </xf>
    <xf borderId="23" fillId="4" fontId="12" numFmtId="49" xfId="0" applyAlignment="1" applyBorder="1" applyFont="1" applyNumberFormat="1">
      <alignment shrinkToFit="0" vertical="bottom" wrapText="1"/>
    </xf>
    <xf borderId="2" fillId="8" fontId="12" numFmtId="49" xfId="0" applyAlignment="1" applyBorder="1" applyFont="1" applyNumberFormat="1">
      <alignment shrinkToFit="0" vertical="bottom" wrapText="1"/>
    </xf>
    <xf borderId="13" fillId="0" fontId="5" numFmtId="165" xfId="0" applyAlignment="1" applyBorder="1" applyFont="1" applyNumberFormat="1">
      <alignment vertical="bottom"/>
    </xf>
    <xf borderId="13" fillId="0" fontId="5" numFmtId="49" xfId="0" applyAlignment="1" applyBorder="1" applyFont="1" applyNumberFormat="1">
      <alignment vertical="bottom"/>
    </xf>
    <xf borderId="2" fillId="0" fontId="5" numFmtId="165" xfId="0" applyAlignment="1" applyBorder="1" applyFont="1" applyNumberFormat="1">
      <alignment vertical="bottom"/>
    </xf>
    <xf borderId="22" fillId="0" fontId="5" numFmtId="165" xfId="0" applyAlignment="1" applyBorder="1" applyFont="1" applyNumberFormat="1">
      <alignment vertical="bottom"/>
    </xf>
    <xf borderId="2" fillId="8" fontId="10" numFmtId="49" xfId="0" applyAlignment="1" applyBorder="1" applyFont="1" applyNumberFormat="1">
      <alignment readingOrder="0" shrinkToFit="0" vertical="bottom" wrapText="1"/>
    </xf>
    <xf borderId="15" fillId="0" fontId="5" numFmtId="165" xfId="0" applyAlignment="1" applyBorder="1" applyFont="1" applyNumberFormat="1">
      <alignment vertical="bottom"/>
    </xf>
    <xf borderId="24" fillId="0" fontId="5" numFmtId="165" xfId="0" applyAlignment="1" applyBorder="1" applyFont="1" applyNumberFormat="1">
      <alignment readingOrder="0" vertical="bottom"/>
    </xf>
    <xf borderId="24" fillId="0" fontId="5" numFmtId="165" xfId="0" applyAlignment="1" applyBorder="1" applyFont="1" applyNumberFormat="1">
      <alignment vertical="bottom"/>
    </xf>
    <xf borderId="25" fillId="0" fontId="5" numFmtId="165" xfId="0" applyAlignment="1" applyBorder="1" applyFont="1" applyNumberFormat="1">
      <alignment vertical="bottom"/>
    </xf>
    <xf borderId="2" fillId="8" fontId="10" numFmtId="49" xfId="0" applyAlignment="1" applyBorder="1" applyFont="1" applyNumberFormat="1">
      <alignment shrinkToFit="0" vertical="bottom" wrapText="1"/>
    </xf>
    <xf borderId="26" fillId="0" fontId="5" numFmtId="165" xfId="0" applyAlignment="1" applyBorder="1" applyFont="1" applyNumberFormat="1">
      <alignment vertical="bottom"/>
    </xf>
    <xf borderId="10" fillId="0" fontId="5" numFmtId="165" xfId="0" applyAlignment="1" applyBorder="1" applyFont="1" applyNumberFormat="1">
      <alignment vertical="bottom"/>
    </xf>
    <xf borderId="10" fillId="0" fontId="5" numFmtId="49" xfId="0" applyAlignment="1" applyBorder="1" applyFont="1" applyNumberFormat="1">
      <alignment vertical="bottom"/>
    </xf>
    <xf borderId="27" fillId="0" fontId="5" numFmtId="165" xfId="0" applyAlignment="1" applyBorder="1" applyFont="1" applyNumberFormat="1">
      <alignment vertical="bottom"/>
    </xf>
    <xf borderId="28" fillId="0" fontId="5" numFmtId="165" xfId="0" applyAlignment="1" applyBorder="1" applyFont="1" applyNumberFormat="1">
      <alignment vertical="bottom"/>
    </xf>
    <xf borderId="29" fillId="0" fontId="5" numFmtId="165" xfId="0" applyAlignment="1" applyBorder="1" applyFont="1" applyNumberFormat="1">
      <alignment vertical="bottom"/>
    </xf>
    <xf borderId="2" fillId="0" fontId="5" numFmtId="165" xfId="0" applyAlignment="1" applyBorder="1" applyFont="1" applyNumberFormat="1">
      <alignment readingOrder="0" vertical="bottom"/>
    </xf>
    <xf borderId="30" fillId="0" fontId="5" numFmtId="165" xfId="0" applyAlignment="1" applyBorder="1" applyFont="1" applyNumberFormat="1">
      <alignment vertical="bottom"/>
    </xf>
    <xf borderId="31" fillId="0" fontId="5" numFmtId="165" xfId="0" applyAlignment="1" applyBorder="1" applyFont="1" applyNumberFormat="1">
      <alignment vertical="bottom"/>
    </xf>
    <xf borderId="31" fillId="0" fontId="5" numFmtId="165" xfId="0" applyAlignment="1" applyBorder="1" applyFont="1" applyNumberFormat="1">
      <alignment readingOrder="0" vertical="bottom"/>
    </xf>
    <xf borderId="32" fillId="0" fontId="5" numFmtId="165" xfId="0" applyAlignment="1" applyBorder="1" applyFont="1" applyNumberFormat="1">
      <alignment vertical="bottom"/>
    </xf>
    <xf borderId="2" fillId="0" fontId="10" numFmtId="49" xfId="0" applyAlignment="1" applyBorder="1" applyFont="1" applyNumberFormat="1">
      <alignment vertical="bottom"/>
    </xf>
    <xf borderId="23" fillId="0" fontId="5" numFmtId="166" xfId="0" applyAlignment="1" applyBorder="1" applyFont="1" applyNumberFormat="1">
      <alignment readingOrder="0" vertical="bottom"/>
    </xf>
    <xf borderId="33" fillId="0" fontId="5" numFmtId="165" xfId="0" applyAlignment="1" applyBorder="1" applyFont="1" applyNumberFormat="1">
      <alignment vertical="bottom"/>
    </xf>
    <xf borderId="34" fillId="0" fontId="5" numFmtId="165" xfId="0" applyAlignment="1" applyBorder="1" applyFont="1" applyNumberFormat="1">
      <alignment vertical="bottom"/>
    </xf>
    <xf borderId="34" fillId="0" fontId="5" numFmtId="165" xfId="0" applyAlignment="1" applyBorder="1" applyFont="1" applyNumberFormat="1">
      <alignment readingOrder="0" vertical="bottom"/>
    </xf>
    <xf borderId="35" fillId="0" fontId="5" numFmtId="165" xfId="0" applyAlignment="1" applyBorder="1" applyFont="1" applyNumberFormat="1">
      <alignment vertical="bottom"/>
    </xf>
    <xf borderId="2" fillId="0" fontId="5" numFmtId="49" xfId="0" applyAlignment="1" applyBorder="1" applyFont="1" applyNumberFormat="1">
      <alignment shrinkToFit="0" vertical="bottom" wrapText="1"/>
    </xf>
    <xf borderId="2" fillId="0" fontId="5" numFmtId="0" xfId="0" applyAlignment="1" applyBorder="1" applyFont="1">
      <alignment readingOrder="0" shrinkToFit="0" vertical="bottom" wrapText="1"/>
    </xf>
    <xf borderId="12" fillId="0" fontId="5" numFmtId="165" xfId="0" applyAlignment="1" applyBorder="1" applyFont="1" applyNumberFormat="1">
      <alignment vertical="bottom"/>
    </xf>
    <xf borderId="2" fillId="0" fontId="12" numFmtId="49" xfId="0" applyAlignment="1" applyBorder="1" applyFont="1" applyNumberFormat="1">
      <alignment shrinkToFit="0" vertical="bottom" wrapText="1"/>
    </xf>
    <xf borderId="13" fillId="0" fontId="5" numFmtId="0" xfId="0" applyAlignment="1" applyBorder="1" applyFont="1">
      <alignment vertical="bottom"/>
    </xf>
    <xf borderId="36" fillId="0" fontId="5" numFmtId="0" xfId="0" applyAlignment="1" applyBorder="1" applyFont="1">
      <alignment vertical="bottom"/>
    </xf>
    <xf borderId="36" fillId="0" fontId="5" numFmtId="164" xfId="0" applyAlignment="1" applyBorder="1" applyFont="1" applyNumberFormat="1">
      <alignment vertical="bottom"/>
    </xf>
    <xf borderId="36" fillId="0" fontId="5" numFmtId="164" xfId="0" applyAlignment="1" applyBorder="1" applyFont="1" applyNumberFormat="1">
      <alignment readingOrder="0" vertical="bottom"/>
    </xf>
    <xf borderId="2" fillId="0" fontId="5" numFmtId="164" xfId="0" applyAlignment="1" applyBorder="1" applyFont="1" applyNumberFormat="1">
      <alignment readingOrder="0" vertical="bottom"/>
    </xf>
    <xf borderId="36" fillId="0" fontId="5" numFmtId="0" xfId="0" applyAlignment="1" applyBorder="1" applyFont="1">
      <alignment readingOrder="0" vertical="bottom"/>
    </xf>
    <xf borderId="0" fillId="0" fontId="5" numFmtId="0" xfId="0" applyAlignment="1" applyFont="1">
      <alignment readingOrder="0" vertical="bottom"/>
    </xf>
    <xf borderId="12" fillId="0" fontId="5" numFmtId="164" xfId="0" applyAlignment="1" applyBorder="1" applyFont="1" applyNumberFormat="1">
      <alignment readingOrder="0" vertical="bottom"/>
    </xf>
    <xf borderId="12" fillId="0" fontId="5" numFmtId="0" xfId="0" applyAlignment="1" applyBorder="1" applyFont="1">
      <alignment vertical="bottom"/>
    </xf>
    <xf borderId="14" fillId="0" fontId="5" numFmtId="0" xfId="0" applyAlignment="1" applyBorder="1" applyFont="1">
      <alignment vertical="bottom"/>
    </xf>
    <xf borderId="18" fillId="0" fontId="5" numFmtId="0" xfId="0" applyAlignment="1" applyBorder="1" applyFont="1">
      <alignment vertical="bottom"/>
    </xf>
    <xf borderId="19" fillId="0" fontId="4" numFmtId="49" xfId="0" applyAlignment="1" applyBorder="1" applyFont="1" applyNumberForma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2.63" defaultRowHeight="15.0"/>
  <cols>
    <col customWidth="1" min="1" max="1" width="2.0"/>
    <col customWidth="1" min="2" max="4" width="33.63"/>
    <col customWidth="1" min="5" max="26" width="10.0"/>
  </cols>
  <sheetData>
    <row r="1" ht="12.75" customHeight="1"/>
    <row r="2" ht="12.75" customHeight="1"/>
    <row r="3" ht="49.5" customHeight="1">
      <c r="B3" s="1" t="s">
        <v>0</v>
      </c>
    </row>
    <row r="4" ht="12.75" customHeight="1"/>
    <row r="5" ht="12.75" customHeight="1"/>
    <row r="6" ht="12.75" customHeight="1"/>
    <row r="7" ht="12.75" customHeight="1">
      <c r="B7" s="2" t="s">
        <v>1</v>
      </c>
      <c r="C7" s="2" t="s">
        <v>2</v>
      </c>
      <c r="D7" s="2" t="s">
        <v>3</v>
      </c>
    </row>
    <row r="8" ht="12.75" customHeight="1"/>
    <row r="9" ht="12.75" customHeight="1">
      <c r="B9" s="3" t="s">
        <v>4</v>
      </c>
      <c r="C9" s="3"/>
      <c r="D9" s="3"/>
    </row>
    <row r="10" ht="12.75" customHeight="1">
      <c r="B10" s="4"/>
      <c r="C10" s="4" t="s">
        <v>5</v>
      </c>
      <c r="D10" s="5" t="s">
        <v>4</v>
      </c>
    </row>
    <row r="11" ht="12.75" customHeight="1">
      <c r="B11" s="3" t="s">
        <v>6</v>
      </c>
      <c r="C11" s="3"/>
      <c r="D11" s="3"/>
    </row>
    <row r="12" ht="12.75" customHeight="1">
      <c r="B12" s="4"/>
      <c r="C12" s="4" t="s">
        <v>5</v>
      </c>
      <c r="D12" s="5" t="s">
        <v>6</v>
      </c>
    </row>
    <row r="13" ht="12.75" customHeight="1">
      <c r="B13" s="3" t="s">
        <v>7</v>
      </c>
      <c r="C13" s="3"/>
      <c r="D13" s="3"/>
    </row>
    <row r="14" ht="12.75" customHeight="1">
      <c r="B14" s="4"/>
      <c r="C14" s="4" t="s">
        <v>5</v>
      </c>
      <c r="D14" s="5" t="s">
        <v>7</v>
      </c>
    </row>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3:D3"/>
  </mergeCells>
  <hyperlinks>
    <hyperlink display="2023 Treas Rpt-Apr" location="'2023 Treas Rpt-Apr'!R1C1" ref="D10"/>
    <hyperlink display="2023 Treas Rpt-May proj" location="'2023 Treas Rpt-May'!R1C1" ref="D12"/>
    <hyperlink display="2023 HOA P&amp;L" location="'2023 HOA P&amp;L'!R1C1" ref="D14"/>
  </hyperlin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30.38"/>
    <col customWidth="1" min="2" max="2" width="12.63"/>
    <col customWidth="1" min="3" max="4" width="4.13"/>
    <col customWidth="1" min="5" max="5" width="23.38"/>
    <col customWidth="1" min="6" max="6" width="12.63"/>
  </cols>
  <sheetData>
    <row r="1" ht="13.5" customHeight="1">
      <c r="A1" s="6" t="s">
        <v>8</v>
      </c>
      <c r="B1" s="7"/>
      <c r="C1" s="7"/>
      <c r="D1" s="7"/>
      <c r="E1" s="7"/>
      <c r="F1" s="7"/>
      <c r="G1" s="8"/>
      <c r="H1" s="8"/>
      <c r="I1" s="8"/>
      <c r="J1" s="8"/>
      <c r="K1" s="8"/>
      <c r="L1" s="8"/>
      <c r="M1" s="8"/>
      <c r="N1" s="8"/>
      <c r="O1" s="8"/>
      <c r="P1" s="8"/>
      <c r="Q1" s="8"/>
      <c r="R1" s="8"/>
      <c r="S1" s="8"/>
      <c r="T1" s="8"/>
      <c r="U1" s="8"/>
      <c r="V1" s="8"/>
      <c r="W1" s="8"/>
      <c r="X1" s="8"/>
      <c r="Y1" s="8"/>
      <c r="Z1" s="8"/>
    </row>
    <row r="2" ht="13.5" customHeight="1">
      <c r="A2" s="6" t="s">
        <v>9</v>
      </c>
      <c r="B2" s="7"/>
      <c r="C2" s="7"/>
      <c r="D2" s="7"/>
      <c r="E2" s="7"/>
      <c r="F2" s="7"/>
      <c r="G2" s="8"/>
      <c r="H2" s="8"/>
      <c r="I2" s="8"/>
      <c r="J2" s="8"/>
      <c r="K2" s="8"/>
      <c r="L2" s="8"/>
      <c r="M2" s="8"/>
      <c r="N2" s="8"/>
      <c r="O2" s="8"/>
      <c r="P2" s="8"/>
      <c r="Q2" s="8"/>
      <c r="R2" s="8"/>
      <c r="S2" s="8"/>
      <c r="T2" s="8"/>
      <c r="U2" s="8"/>
      <c r="V2" s="8"/>
      <c r="W2" s="8"/>
      <c r="X2" s="8"/>
      <c r="Y2" s="8"/>
      <c r="Z2" s="8"/>
    </row>
    <row r="3" ht="13.5" customHeight="1">
      <c r="A3" s="9" t="s">
        <v>10</v>
      </c>
      <c r="B3" s="7"/>
      <c r="C3" s="7"/>
      <c r="D3" s="7"/>
      <c r="E3" s="7"/>
      <c r="F3" s="7"/>
      <c r="G3" s="8"/>
      <c r="H3" s="8"/>
      <c r="I3" s="8"/>
      <c r="J3" s="8"/>
      <c r="K3" s="8"/>
      <c r="L3" s="8"/>
      <c r="M3" s="8"/>
      <c r="N3" s="8"/>
      <c r="O3" s="8"/>
      <c r="P3" s="8"/>
      <c r="Q3" s="8"/>
      <c r="R3" s="8"/>
      <c r="S3" s="8"/>
      <c r="T3" s="8"/>
      <c r="U3" s="8"/>
      <c r="V3" s="8"/>
      <c r="W3" s="8"/>
      <c r="X3" s="8"/>
      <c r="Y3" s="8"/>
      <c r="Z3" s="8"/>
    </row>
    <row r="4" ht="13.5" customHeight="1">
      <c r="A4" s="7"/>
      <c r="B4" s="10"/>
      <c r="C4" s="7"/>
      <c r="D4" s="7"/>
      <c r="E4" s="7"/>
      <c r="F4" s="7"/>
      <c r="G4" s="8"/>
      <c r="H4" s="8"/>
      <c r="I4" s="8"/>
      <c r="J4" s="8"/>
      <c r="K4" s="8"/>
      <c r="L4" s="8"/>
      <c r="M4" s="8"/>
      <c r="N4" s="8"/>
      <c r="O4" s="8"/>
      <c r="P4" s="8"/>
      <c r="Q4" s="8"/>
      <c r="R4" s="8"/>
      <c r="S4" s="8"/>
      <c r="T4" s="8"/>
      <c r="U4" s="8"/>
      <c r="V4" s="8"/>
      <c r="W4" s="8"/>
      <c r="X4" s="8"/>
      <c r="Y4" s="8"/>
      <c r="Z4" s="8"/>
    </row>
    <row r="5" ht="14.25" customHeight="1">
      <c r="A5" s="11"/>
      <c r="B5" s="12" t="s">
        <v>11</v>
      </c>
      <c r="C5" s="13"/>
      <c r="D5" s="7"/>
      <c r="E5" s="10"/>
      <c r="F5" s="10"/>
      <c r="G5" s="8"/>
      <c r="H5" s="8"/>
      <c r="I5" s="8"/>
      <c r="J5" s="8"/>
      <c r="K5" s="8"/>
      <c r="L5" s="8"/>
      <c r="M5" s="8"/>
      <c r="N5" s="8"/>
      <c r="O5" s="8"/>
      <c r="P5" s="8"/>
      <c r="Q5" s="8"/>
      <c r="R5" s="8"/>
      <c r="S5" s="8"/>
      <c r="T5" s="8"/>
      <c r="U5" s="8"/>
      <c r="V5" s="8"/>
      <c r="W5" s="8"/>
      <c r="X5" s="8"/>
      <c r="Y5" s="8"/>
      <c r="Z5" s="8"/>
    </row>
    <row r="6" ht="14.25" customHeight="1">
      <c r="A6" s="14" t="s">
        <v>12</v>
      </c>
      <c r="B6" s="15"/>
      <c r="C6" s="7"/>
      <c r="D6" s="11"/>
      <c r="E6" s="16" t="s">
        <v>13</v>
      </c>
      <c r="F6" s="17"/>
      <c r="G6" s="8"/>
      <c r="H6" s="8"/>
      <c r="I6" s="8"/>
      <c r="J6" s="8"/>
      <c r="K6" s="8"/>
      <c r="L6" s="8"/>
      <c r="M6" s="8"/>
      <c r="N6" s="8"/>
      <c r="O6" s="8"/>
      <c r="P6" s="8"/>
      <c r="Q6" s="8"/>
      <c r="R6" s="8"/>
      <c r="S6" s="8"/>
      <c r="T6" s="8"/>
      <c r="U6" s="8"/>
      <c r="V6" s="8"/>
      <c r="W6" s="8"/>
      <c r="X6" s="8"/>
      <c r="Y6" s="8"/>
      <c r="Z6" s="8"/>
    </row>
    <row r="7" ht="14.25" customHeight="1">
      <c r="A7" s="18" t="s">
        <v>14</v>
      </c>
      <c r="B7" s="19">
        <v>712.3</v>
      </c>
      <c r="C7" s="7"/>
      <c r="D7" s="7"/>
      <c r="E7" s="20"/>
      <c r="F7" s="21"/>
      <c r="G7" s="8"/>
      <c r="H7" s="8"/>
      <c r="I7" s="8"/>
      <c r="J7" s="8"/>
      <c r="K7" s="8"/>
      <c r="L7" s="8"/>
      <c r="M7" s="8"/>
      <c r="N7" s="8"/>
      <c r="O7" s="8"/>
      <c r="P7" s="8"/>
      <c r="Q7" s="8"/>
      <c r="R7" s="8"/>
      <c r="S7" s="8"/>
      <c r="T7" s="8"/>
      <c r="U7" s="8"/>
      <c r="V7" s="8"/>
      <c r="W7" s="8"/>
      <c r="X7" s="8"/>
      <c r="Y7" s="8"/>
      <c r="Z7" s="8"/>
    </row>
    <row r="8" ht="13.5" customHeight="1">
      <c r="A8" s="18" t="s">
        <v>15</v>
      </c>
      <c r="B8" s="22">
        <f>'2023 HOA P&amp;L'!O9</f>
        <v>19271</v>
      </c>
      <c r="C8" s="7"/>
      <c r="D8" s="7"/>
      <c r="E8" s="23" t="s">
        <v>16</v>
      </c>
      <c r="F8" s="24">
        <v>32454.9</v>
      </c>
      <c r="G8" s="8"/>
      <c r="H8" s="8"/>
      <c r="I8" s="8"/>
      <c r="J8" s="8"/>
      <c r="K8" s="8"/>
      <c r="L8" s="8"/>
      <c r="M8" s="8"/>
      <c r="N8" s="8"/>
      <c r="O8" s="8"/>
      <c r="P8" s="8"/>
      <c r="Q8" s="8"/>
      <c r="R8" s="8"/>
      <c r="S8" s="8"/>
      <c r="T8" s="8"/>
      <c r="U8" s="8"/>
      <c r="V8" s="8"/>
      <c r="W8" s="8"/>
      <c r="X8" s="8"/>
      <c r="Y8" s="8"/>
      <c r="Z8" s="8"/>
    </row>
    <row r="9" ht="13.5" customHeight="1">
      <c r="A9" s="14" t="s">
        <v>17</v>
      </c>
      <c r="B9" s="25">
        <f>B8+B7</f>
        <v>19983.3</v>
      </c>
      <c r="C9" s="7"/>
      <c r="D9" s="7"/>
      <c r="E9" s="18" t="s">
        <v>18</v>
      </c>
      <c r="F9" s="26">
        <f>B9</f>
        <v>19983.3</v>
      </c>
      <c r="G9" s="8"/>
      <c r="H9" s="8"/>
      <c r="I9" s="8"/>
      <c r="J9" s="8"/>
      <c r="K9" s="8"/>
      <c r="L9" s="8"/>
      <c r="M9" s="8"/>
      <c r="N9" s="8"/>
      <c r="O9" s="8"/>
      <c r="P9" s="8"/>
      <c r="Q9" s="8"/>
      <c r="R9" s="8"/>
      <c r="S9" s="8"/>
      <c r="T9" s="8"/>
      <c r="U9" s="8"/>
      <c r="V9" s="8"/>
      <c r="W9" s="8"/>
      <c r="X9" s="8"/>
      <c r="Y9" s="8"/>
      <c r="Z9" s="8"/>
    </row>
    <row r="10" ht="13.5" customHeight="1">
      <c r="A10" s="7"/>
      <c r="B10" s="27"/>
      <c r="C10" s="7"/>
      <c r="D10" s="7"/>
      <c r="E10" s="18" t="s">
        <v>19</v>
      </c>
      <c r="F10" s="26">
        <f>B28</f>
        <v>5999.98</v>
      </c>
      <c r="G10" s="8"/>
      <c r="H10" s="8"/>
      <c r="I10" s="8"/>
      <c r="J10" s="8"/>
      <c r="K10" s="8"/>
      <c r="L10" s="8"/>
      <c r="M10" s="8"/>
      <c r="N10" s="8"/>
      <c r="O10" s="8"/>
      <c r="P10" s="8"/>
      <c r="Q10" s="8"/>
      <c r="R10" s="8"/>
      <c r="S10" s="8"/>
      <c r="T10" s="8"/>
      <c r="U10" s="8"/>
      <c r="V10" s="8"/>
      <c r="W10" s="8"/>
      <c r="X10" s="8"/>
      <c r="Y10" s="8"/>
      <c r="Z10" s="8"/>
    </row>
    <row r="11" ht="13.5" customHeight="1">
      <c r="A11" s="28" t="s">
        <v>20</v>
      </c>
      <c r="B11" s="29"/>
      <c r="C11" s="7"/>
      <c r="D11" s="7"/>
      <c r="E11" s="6" t="s">
        <v>21</v>
      </c>
      <c r="F11" s="30">
        <f>F9-F10</f>
        <v>13983.32</v>
      </c>
      <c r="G11" s="8"/>
      <c r="H11" s="8"/>
      <c r="I11" s="8"/>
      <c r="J11" s="8"/>
      <c r="K11" s="8"/>
      <c r="L11" s="8"/>
      <c r="M11" s="8"/>
      <c r="N11" s="8"/>
      <c r="O11" s="8"/>
      <c r="P11" s="8"/>
      <c r="Q11" s="8"/>
      <c r="R11" s="8"/>
      <c r="S11" s="8"/>
      <c r="T11" s="8"/>
      <c r="U11" s="8"/>
      <c r="V11" s="8"/>
      <c r="W11" s="8"/>
      <c r="X11" s="8"/>
      <c r="Y11" s="8"/>
      <c r="Z11" s="8"/>
    </row>
    <row r="12" ht="13.5" customHeight="1">
      <c r="A12" s="18" t="s">
        <v>22</v>
      </c>
      <c r="B12" s="31">
        <f>'2023 HOA P&amp;L'!O15</f>
        <v>3546.3</v>
      </c>
      <c r="C12" s="7"/>
      <c r="D12" s="7"/>
      <c r="E12" s="32" t="s">
        <v>23</v>
      </c>
      <c r="F12" s="33">
        <v>0.0</v>
      </c>
      <c r="G12" s="8"/>
      <c r="H12" s="8"/>
      <c r="I12" s="8"/>
      <c r="J12" s="8"/>
      <c r="K12" s="8"/>
      <c r="L12" s="8"/>
      <c r="M12" s="8"/>
      <c r="N12" s="8"/>
      <c r="O12" s="8"/>
      <c r="P12" s="8"/>
      <c r="Q12" s="8"/>
      <c r="R12" s="8"/>
      <c r="S12" s="8"/>
      <c r="T12" s="8"/>
      <c r="U12" s="8"/>
      <c r="V12" s="8"/>
      <c r="W12" s="8"/>
      <c r="X12" s="8"/>
      <c r="Y12" s="8"/>
      <c r="Z12" s="8"/>
    </row>
    <row r="13" ht="13.5" customHeight="1">
      <c r="A13" s="18" t="s">
        <v>24</v>
      </c>
      <c r="B13" s="34"/>
      <c r="C13" s="35"/>
      <c r="D13" s="7"/>
      <c r="E13" s="32" t="s">
        <v>25</v>
      </c>
      <c r="F13" s="36">
        <v>1660.37</v>
      </c>
      <c r="G13" s="8"/>
      <c r="H13" s="8"/>
      <c r="I13" s="8"/>
      <c r="J13" s="8"/>
      <c r="K13" s="8"/>
      <c r="L13" s="8"/>
      <c r="M13" s="8"/>
      <c r="N13" s="8"/>
      <c r="O13" s="8"/>
      <c r="P13" s="8"/>
      <c r="Q13" s="8"/>
      <c r="R13" s="8"/>
      <c r="S13" s="8"/>
      <c r="T13" s="8"/>
      <c r="U13" s="8"/>
      <c r="V13" s="8"/>
      <c r="W13" s="8"/>
      <c r="X13" s="8"/>
      <c r="Y13" s="8"/>
      <c r="Z13" s="8"/>
    </row>
    <row r="14" ht="13.5" customHeight="1">
      <c r="A14" s="18" t="s">
        <v>26</v>
      </c>
      <c r="B14" s="37">
        <f>'2023 HOA P&amp;L'!O16</f>
        <v>779.93</v>
      </c>
      <c r="C14" s="7"/>
      <c r="D14" s="7"/>
      <c r="E14" s="38" t="s">
        <v>27</v>
      </c>
      <c r="F14" s="39">
        <f>F8+F11+F12-F13</f>
        <v>44777.85</v>
      </c>
      <c r="G14" s="8"/>
      <c r="H14" s="8"/>
      <c r="I14" s="8"/>
      <c r="J14" s="8"/>
      <c r="K14" s="8"/>
      <c r="L14" s="8"/>
      <c r="M14" s="8"/>
      <c r="N14" s="8"/>
      <c r="O14" s="8"/>
      <c r="P14" s="8"/>
      <c r="Q14" s="8"/>
      <c r="R14" s="8"/>
      <c r="S14" s="8"/>
      <c r="T14" s="8"/>
      <c r="U14" s="8"/>
      <c r="V14" s="8"/>
      <c r="W14" s="8"/>
      <c r="X14" s="8"/>
      <c r="Y14" s="8"/>
      <c r="Z14" s="8"/>
    </row>
    <row r="15" ht="13.5" customHeight="1">
      <c r="A15" s="28" t="s">
        <v>28</v>
      </c>
      <c r="B15" s="40">
        <f>SUM(B12:B14)</f>
        <v>4326.23</v>
      </c>
      <c r="C15" s="7"/>
      <c r="D15" s="7"/>
      <c r="E15" s="18" t="s">
        <v>29</v>
      </c>
      <c r="F15" s="41">
        <v>20000.0</v>
      </c>
      <c r="G15" s="8"/>
      <c r="H15" s="8"/>
      <c r="I15" s="8"/>
      <c r="J15" s="8"/>
      <c r="K15" s="8"/>
      <c r="L15" s="8"/>
      <c r="M15" s="8"/>
      <c r="N15" s="8"/>
      <c r="O15" s="8"/>
      <c r="P15" s="8"/>
      <c r="Q15" s="8"/>
      <c r="R15" s="8"/>
      <c r="S15" s="8"/>
      <c r="T15" s="8"/>
      <c r="U15" s="8"/>
      <c r="V15" s="8"/>
      <c r="W15" s="8"/>
      <c r="X15" s="8"/>
      <c r="Y15" s="8"/>
      <c r="Z15" s="8"/>
    </row>
    <row r="16" ht="13.5" customHeight="1">
      <c r="A16" s="18" t="s">
        <v>30</v>
      </c>
      <c r="B16" s="42">
        <f>'2023 HOA P&amp;L'!O17</f>
        <v>82.33</v>
      </c>
      <c r="C16" s="7"/>
      <c r="D16" s="7"/>
      <c r="E16" s="6" t="s">
        <v>31</v>
      </c>
      <c r="F16" s="27">
        <f>F14-F15</f>
        <v>24777.85</v>
      </c>
      <c r="G16" s="8"/>
      <c r="H16" s="8"/>
      <c r="I16" s="8"/>
      <c r="J16" s="8"/>
      <c r="K16" s="8"/>
      <c r="L16" s="8"/>
      <c r="M16" s="8"/>
      <c r="N16" s="8"/>
      <c r="O16" s="8"/>
      <c r="P16" s="8"/>
      <c r="Q16" s="8"/>
      <c r="R16" s="8"/>
      <c r="S16" s="8"/>
      <c r="T16" s="8"/>
      <c r="U16" s="8"/>
      <c r="V16" s="8"/>
      <c r="W16" s="8"/>
      <c r="X16" s="8"/>
      <c r="Y16" s="8"/>
      <c r="Z16" s="8"/>
    </row>
    <row r="17" ht="13.5" customHeight="1">
      <c r="A17" s="18" t="s">
        <v>32</v>
      </c>
      <c r="B17" s="43">
        <f>'2023 HOA P&amp;L'!O18</f>
        <v>89.68</v>
      </c>
      <c r="C17" s="7"/>
      <c r="D17" s="7"/>
      <c r="E17" s="7"/>
      <c r="F17" s="44"/>
      <c r="G17" s="8"/>
      <c r="H17" s="8"/>
      <c r="I17" s="8"/>
      <c r="J17" s="8"/>
      <c r="K17" s="8"/>
      <c r="L17" s="8"/>
      <c r="M17" s="8"/>
      <c r="N17" s="8"/>
      <c r="O17" s="8"/>
      <c r="P17" s="8"/>
      <c r="Q17" s="8"/>
      <c r="R17" s="8"/>
      <c r="S17" s="8"/>
      <c r="T17" s="8"/>
      <c r="U17" s="8"/>
      <c r="V17" s="8"/>
      <c r="W17" s="8"/>
      <c r="X17" s="8"/>
      <c r="Y17" s="8"/>
      <c r="Z17" s="8"/>
    </row>
    <row r="18" ht="13.5" customHeight="1">
      <c r="A18" s="18" t="s">
        <v>33</v>
      </c>
      <c r="B18" s="43">
        <f>'2023 HOA P&amp;L'!O19</f>
        <v>154.8</v>
      </c>
      <c r="C18" s="7"/>
      <c r="D18" s="7"/>
      <c r="E18" s="45" t="s">
        <v>34</v>
      </c>
      <c r="F18" s="46">
        <f>'Pending Expenses'!G20</f>
        <v>22321.77</v>
      </c>
      <c r="G18" s="8"/>
      <c r="H18" s="8"/>
      <c r="I18" s="8"/>
      <c r="J18" s="8"/>
      <c r="K18" s="8"/>
      <c r="L18" s="8"/>
      <c r="M18" s="8"/>
      <c r="N18" s="8"/>
      <c r="O18" s="8"/>
      <c r="P18" s="8"/>
      <c r="Q18" s="8"/>
      <c r="R18" s="8"/>
      <c r="S18" s="8"/>
      <c r="T18" s="8"/>
      <c r="U18" s="8"/>
      <c r="V18" s="8"/>
      <c r="W18" s="8"/>
      <c r="X18" s="8"/>
      <c r="Y18" s="8"/>
      <c r="Z18" s="8"/>
    </row>
    <row r="19" ht="13.5" customHeight="1">
      <c r="A19" s="18" t="s">
        <v>35</v>
      </c>
      <c r="B19" s="43">
        <f>'2023 HOA P&amp;L'!O20</f>
        <v>30</v>
      </c>
      <c r="C19" s="7"/>
      <c r="D19" s="7"/>
      <c r="E19" s="45" t="s">
        <v>36</v>
      </c>
      <c r="F19" s="46">
        <f>F16-F18</f>
        <v>2456.08</v>
      </c>
      <c r="G19" s="8"/>
      <c r="H19" s="8"/>
      <c r="I19" s="8"/>
      <c r="J19" s="8"/>
      <c r="K19" s="8"/>
      <c r="L19" s="8"/>
      <c r="M19" s="8"/>
      <c r="N19" s="8"/>
      <c r="O19" s="8"/>
      <c r="P19" s="8"/>
      <c r="Q19" s="8"/>
      <c r="R19" s="8"/>
      <c r="S19" s="8"/>
      <c r="T19" s="8"/>
      <c r="U19" s="8"/>
      <c r="V19" s="8"/>
      <c r="W19" s="8"/>
      <c r="X19" s="8"/>
      <c r="Y19" s="8"/>
      <c r="Z19" s="8"/>
    </row>
    <row r="20" ht="13.5" customHeight="1">
      <c r="A20" s="18" t="s">
        <v>37</v>
      </c>
      <c r="B20" s="47">
        <f>'2023 HOA P&amp;L'!O21</f>
        <v>120</v>
      </c>
      <c r="C20" s="7"/>
      <c r="D20" s="7"/>
      <c r="E20" s="48" t="s">
        <v>38</v>
      </c>
      <c r="F20" s="7"/>
      <c r="G20" s="8"/>
      <c r="H20" s="8"/>
      <c r="I20" s="8"/>
      <c r="J20" s="8"/>
      <c r="K20" s="8"/>
      <c r="L20" s="8"/>
      <c r="M20" s="8"/>
      <c r="N20" s="8"/>
      <c r="O20" s="8"/>
      <c r="P20" s="8"/>
      <c r="Q20" s="8"/>
      <c r="R20" s="8"/>
      <c r="S20" s="8"/>
      <c r="T20" s="8"/>
      <c r="U20" s="8"/>
      <c r="V20" s="8"/>
      <c r="W20" s="8"/>
      <c r="X20" s="8"/>
      <c r="Y20" s="8"/>
      <c r="Z20" s="8"/>
    </row>
    <row r="21" ht="13.5" customHeight="1">
      <c r="A21" s="28" t="s">
        <v>39</v>
      </c>
      <c r="B21" s="40">
        <f>SUM(B16:B20)</f>
        <v>476.81</v>
      </c>
      <c r="C21" s="7"/>
      <c r="D21" s="7"/>
      <c r="E21" s="7"/>
      <c r="F21" s="7"/>
      <c r="G21" s="8"/>
      <c r="H21" s="8"/>
      <c r="I21" s="8"/>
      <c r="J21" s="8"/>
      <c r="K21" s="8"/>
      <c r="L21" s="8"/>
      <c r="M21" s="8"/>
      <c r="N21" s="8"/>
      <c r="O21" s="8"/>
      <c r="P21" s="8"/>
      <c r="Q21" s="8"/>
      <c r="R21" s="8"/>
      <c r="S21" s="8"/>
      <c r="T21" s="8"/>
      <c r="U21" s="8"/>
      <c r="V21" s="8"/>
      <c r="W21" s="8"/>
      <c r="X21" s="8"/>
      <c r="Y21" s="8"/>
      <c r="Z21" s="8"/>
    </row>
    <row r="22" ht="13.5" customHeight="1">
      <c r="A22" s="18" t="s">
        <v>40</v>
      </c>
      <c r="B22" s="47">
        <f>'2023 HOA P&amp;L'!O22</f>
        <v>652</v>
      </c>
      <c r="C22" s="7"/>
      <c r="D22" s="7"/>
      <c r="E22" s="7"/>
      <c r="F22" s="7"/>
      <c r="G22" s="8"/>
      <c r="H22" s="8"/>
      <c r="I22" s="8"/>
      <c r="J22" s="8"/>
      <c r="K22" s="8"/>
      <c r="L22" s="8"/>
      <c r="M22" s="8"/>
      <c r="N22" s="8"/>
      <c r="O22" s="8"/>
      <c r="P22" s="8"/>
      <c r="Q22" s="8"/>
      <c r="R22" s="8"/>
      <c r="S22" s="8"/>
      <c r="T22" s="8"/>
      <c r="U22" s="8"/>
      <c r="V22" s="8"/>
      <c r="W22" s="8"/>
      <c r="X22" s="8"/>
      <c r="Y22" s="8"/>
      <c r="Z22" s="8"/>
    </row>
    <row r="23" ht="13.5" customHeight="1">
      <c r="A23" s="28" t="s">
        <v>41</v>
      </c>
      <c r="B23" s="40">
        <f>B22</f>
        <v>652</v>
      </c>
      <c r="C23" s="7"/>
      <c r="D23" s="7"/>
      <c r="E23" s="7"/>
      <c r="F23" s="7"/>
      <c r="G23" s="8"/>
      <c r="H23" s="8"/>
      <c r="I23" s="8"/>
      <c r="J23" s="8"/>
      <c r="K23" s="8"/>
      <c r="L23" s="8"/>
      <c r="M23" s="8"/>
      <c r="N23" s="8"/>
      <c r="O23" s="8"/>
      <c r="P23" s="8"/>
      <c r="Q23" s="8"/>
      <c r="R23" s="8"/>
      <c r="S23" s="8"/>
      <c r="T23" s="8"/>
      <c r="U23" s="8"/>
      <c r="V23" s="8"/>
      <c r="W23" s="8"/>
      <c r="X23" s="8"/>
      <c r="Y23" s="8"/>
      <c r="Z23" s="8"/>
    </row>
    <row r="24" ht="13.5" customHeight="1">
      <c r="A24" s="18" t="s">
        <v>42</v>
      </c>
      <c r="B24" s="27">
        <f>'2023 HOA P&amp;L'!O23</f>
        <v>176</v>
      </c>
      <c r="C24" s="7"/>
      <c r="D24" s="7"/>
      <c r="E24" s="7"/>
      <c r="F24" s="7"/>
      <c r="G24" s="8"/>
      <c r="H24" s="8"/>
      <c r="I24" s="8"/>
      <c r="J24" s="8"/>
      <c r="K24" s="8"/>
      <c r="L24" s="8"/>
      <c r="M24" s="8"/>
      <c r="N24" s="8"/>
      <c r="O24" s="8"/>
      <c r="P24" s="8"/>
      <c r="Q24" s="8"/>
      <c r="R24" s="8"/>
      <c r="S24" s="8"/>
      <c r="T24" s="8"/>
      <c r="U24" s="8"/>
      <c r="V24" s="8"/>
      <c r="W24" s="8"/>
      <c r="X24" s="8"/>
      <c r="Y24" s="8"/>
      <c r="Z24" s="8"/>
    </row>
    <row r="25" ht="13.5" customHeight="1">
      <c r="A25" s="18" t="s">
        <v>43</v>
      </c>
      <c r="B25" s="19">
        <f>'2023 HOA P&amp;L'!O24</f>
        <v>234.82</v>
      </c>
      <c r="C25" s="7"/>
      <c r="D25" s="7"/>
      <c r="E25" s="7"/>
      <c r="F25" s="7"/>
      <c r="G25" s="8"/>
      <c r="H25" s="8"/>
      <c r="I25" s="8"/>
      <c r="J25" s="8"/>
      <c r="K25" s="8"/>
      <c r="L25" s="8"/>
      <c r="M25" s="8"/>
      <c r="N25" s="8"/>
      <c r="O25" s="8"/>
      <c r="P25" s="8"/>
      <c r="Q25" s="8"/>
      <c r="R25" s="8"/>
      <c r="S25" s="8"/>
      <c r="T25" s="8"/>
      <c r="U25" s="8"/>
      <c r="V25" s="8"/>
      <c r="W25" s="8"/>
      <c r="X25" s="8"/>
      <c r="Y25" s="8"/>
      <c r="Z25" s="8"/>
    </row>
    <row r="26" ht="13.5" customHeight="1">
      <c r="A26" s="18" t="s">
        <v>44</v>
      </c>
      <c r="B26" s="19">
        <f>'2023 HOA P&amp;L'!O25</f>
        <v>134.12</v>
      </c>
      <c r="C26" s="7"/>
      <c r="D26" s="7"/>
      <c r="E26" s="7"/>
      <c r="F26" s="7"/>
      <c r="G26" s="8"/>
      <c r="H26" s="8"/>
      <c r="I26" s="8"/>
      <c r="J26" s="8"/>
      <c r="K26" s="8"/>
      <c r="L26" s="8"/>
      <c r="M26" s="8"/>
      <c r="N26" s="8"/>
      <c r="O26" s="8"/>
      <c r="P26" s="8"/>
      <c r="Q26" s="8"/>
      <c r="R26" s="8"/>
      <c r="S26" s="8"/>
      <c r="T26" s="8"/>
      <c r="U26" s="8"/>
      <c r="V26" s="8"/>
      <c r="W26" s="8"/>
      <c r="X26" s="8"/>
      <c r="Y26" s="8"/>
      <c r="Z26" s="8"/>
    </row>
    <row r="27" ht="13.5" customHeight="1">
      <c r="A27" s="28" t="s">
        <v>45</v>
      </c>
      <c r="B27" s="49">
        <f>SUM(B24:B26)</f>
        <v>544.94</v>
      </c>
      <c r="C27" s="7"/>
      <c r="D27" s="7"/>
      <c r="E27" s="7"/>
      <c r="F27" s="7"/>
      <c r="G27" s="8"/>
      <c r="H27" s="8"/>
      <c r="I27" s="8"/>
      <c r="J27" s="8"/>
      <c r="K27" s="8"/>
      <c r="L27" s="8"/>
      <c r="M27" s="8"/>
      <c r="N27" s="8"/>
      <c r="O27" s="8"/>
      <c r="P27" s="8"/>
      <c r="Q27" s="8"/>
      <c r="R27" s="8"/>
      <c r="S27" s="8"/>
      <c r="T27" s="8"/>
      <c r="U27" s="8"/>
      <c r="V27" s="8"/>
      <c r="W27" s="8"/>
      <c r="X27" s="8"/>
      <c r="Y27" s="8"/>
      <c r="Z27" s="8"/>
    </row>
    <row r="28" ht="13.5" customHeight="1">
      <c r="A28" s="28" t="s">
        <v>46</v>
      </c>
      <c r="B28" s="40">
        <f>B15+B21+B23+B27</f>
        <v>5999.98</v>
      </c>
      <c r="C28" s="7"/>
      <c r="D28" s="7"/>
      <c r="E28" s="7"/>
      <c r="F28" s="7"/>
      <c r="G28" s="8"/>
      <c r="H28" s="8"/>
      <c r="I28" s="8"/>
      <c r="J28" s="8"/>
      <c r="K28" s="8"/>
      <c r="L28" s="8"/>
      <c r="M28" s="8"/>
      <c r="N28" s="8"/>
      <c r="O28" s="8"/>
      <c r="P28" s="8"/>
      <c r="Q28" s="8"/>
      <c r="R28" s="8"/>
      <c r="S28" s="8"/>
      <c r="T28" s="8"/>
      <c r="U28" s="8"/>
      <c r="V28" s="8"/>
      <c r="W28" s="8"/>
      <c r="X28" s="8"/>
      <c r="Y28" s="8"/>
      <c r="Z28" s="8"/>
    </row>
    <row r="29" ht="13.5" customHeight="1">
      <c r="A29" s="14" t="s">
        <v>47</v>
      </c>
      <c r="B29" s="50">
        <f>B9-B28</f>
        <v>13983.32</v>
      </c>
      <c r="C29" s="7"/>
      <c r="D29" s="7"/>
      <c r="E29" s="7"/>
      <c r="F29" s="7"/>
      <c r="G29" s="8"/>
      <c r="H29" s="8"/>
      <c r="I29" s="8"/>
      <c r="J29" s="8"/>
      <c r="K29" s="8"/>
      <c r="L29" s="8"/>
      <c r="M29" s="8"/>
      <c r="N29" s="8"/>
      <c r="O29" s="8"/>
      <c r="P29" s="8"/>
      <c r="Q29" s="8"/>
      <c r="R29" s="8"/>
      <c r="S29" s="8"/>
      <c r="T29" s="8"/>
      <c r="U29" s="8"/>
      <c r="V29" s="8"/>
      <c r="W29" s="8"/>
      <c r="X29" s="8"/>
      <c r="Y29" s="8"/>
      <c r="Z29" s="8"/>
    </row>
    <row r="30" ht="13.5" customHeight="1">
      <c r="A30" s="51"/>
      <c r="B30" s="52"/>
      <c r="C30" s="7"/>
      <c r="D30" s="7"/>
      <c r="E30" s="7"/>
      <c r="F30" s="7"/>
      <c r="G30" s="8"/>
      <c r="H30" s="8"/>
      <c r="I30" s="8"/>
      <c r="J30" s="8"/>
      <c r="K30" s="8"/>
      <c r="L30" s="8"/>
      <c r="M30" s="8"/>
      <c r="N30" s="8"/>
      <c r="O30" s="8"/>
      <c r="P30" s="8"/>
      <c r="Q30" s="8"/>
      <c r="R30" s="8"/>
      <c r="S30" s="8"/>
      <c r="T30" s="8"/>
      <c r="U30" s="8"/>
      <c r="V30" s="8"/>
      <c r="W30" s="8"/>
      <c r="X30" s="8"/>
      <c r="Y30" s="8"/>
      <c r="Z30" s="8"/>
    </row>
    <row r="31" ht="13.5" customHeight="1">
      <c r="A31" s="51"/>
      <c r="B31" s="52"/>
      <c r="C31" s="7"/>
      <c r="D31" s="7"/>
      <c r="E31" s="7"/>
      <c r="F31" s="7"/>
      <c r="G31" s="8"/>
      <c r="H31" s="8"/>
      <c r="I31" s="8"/>
      <c r="J31" s="8"/>
      <c r="K31" s="8"/>
      <c r="L31" s="8"/>
      <c r="M31" s="8"/>
      <c r="N31" s="8"/>
      <c r="O31" s="8"/>
      <c r="P31" s="8"/>
      <c r="Q31" s="8"/>
      <c r="R31" s="8"/>
      <c r="S31" s="8"/>
      <c r="T31" s="8"/>
      <c r="U31" s="8"/>
      <c r="V31" s="8"/>
      <c r="W31" s="8"/>
      <c r="X31" s="8"/>
      <c r="Y31" s="8"/>
      <c r="Z31" s="8"/>
    </row>
    <row r="32" ht="13.5" customHeight="1">
      <c r="A32" s="53"/>
      <c r="B32" s="52"/>
      <c r="C32" s="7"/>
      <c r="D32" s="7"/>
      <c r="E32" s="7"/>
      <c r="F32" s="7"/>
      <c r="G32" s="8"/>
      <c r="H32" s="8"/>
      <c r="I32" s="8"/>
      <c r="J32" s="8"/>
      <c r="K32" s="8"/>
      <c r="L32" s="8"/>
      <c r="M32" s="8"/>
      <c r="N32" s="8"/>
      <c r="O32" s="8"/>
      <c r="P32" s="8"/>
      <c r="Q32" s="8"/>
      <c r="R32" s="8"/>
      <c r="S32" s="8"/>
      <c r="T32" s="8"/>
      <c r="U32" s="8"/>
      <c r="V32" s="8"/>
      <c r="W32" s="8"/>
      <c r="X32" s="8"/>
      <c r="Y32" s="8"/>
      <c r="Z32" s="8"/>
    </row>
    <row r="33"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sheetData>
  <mergeCells count="1">
    <mergeCell ref="E6:F6"/>
  </mergeCells>
  <printOptions/>
  <pageMargins bottom="0.75" footer="0.0" header="0.0" left="0.7" right="0.7" top="0.75"/>
  <pageSetup orientation="landscape" pageOrder="overThenDown"/>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6.63"/>
  </cols>
  <sheetData>
    <row r="1">
      <c r="A1" s="54" t="s">
        <v>48</v>
      </c>
    </row>
    <row r="2">
      <c r="A2" s="54" t="s">
        <v>49</v>
      </c>
    </row>
    <row r="5">
      <c r="B5" s="54" t="s">
        <v>50</v>
      </c>
      <c r="C5" s="54" t="s">
        <v>51</v>
      </c>
      <c r="D5" s="54" t="s">
        <v>52</v>
      </c>
      <c r="E5" s="54" t="s">
        <v>53</v>
      </c>
      <c r="F5" s="54" t="s">
        <v>54</v>
      </c>
      <c r="G5" s="54" t="s">
        <v>55</v>
      </c>
    </row>
    <row r="6">
      <c r="A6" s="55" t="s">
        <v>56</v>
      </c>
      <c r="B6" s="56" t="s">
        <v>38</v>
      </c>
      <c r="C6" s="56">
        <v>687.38</v>
      </c>
      <c r="D6" s="56">
        <v>687.38</v>
      </c>
      <c r="E6" s="56">
        <v>687.38</v>
      </c>
      <c r="F6" s="56">
        <v>687.38</v>
      </c>
      <c r="G6" s="57">
        <f t="shared" ref="G6:G17" si="1">SUM(B6:F6)</f>
        <v>2749.52</v>
      </c>
    </row>
    <row r="7">
      <c r="A7" s="58" t="s">
        <v>57</v>
      </c>
      <c r="B7" s="59" t="s">
        <v>38</v>
      </c>
      <c r="C7" s="59"/>
      <c r="D7" s="59">
        <v>11685.25</v>
      </c>
      <c r="E7" s="59">
        <v>4000.0</v>
      </c>
      <c r="F7" s="57"/>
      <c r="G7" s="57">
        <f t="shared" si="1"/>
        <v>15685.25</v>
      </c>
    </row>
    <row r="8">
      <c r="A8" s="58" t="s">
        <v>58</v>
      </c>
      <c r="B8" s="59"/>
      <c r="C8" s="57"/>
      <c r="D8" s="59" t="s">
        <v>38</v>
      </c>
      <c r="E8" s="59">
        <v>2750.0</v>
      </c>
      <c r="F8" s="57"/>
      <c r="G8" s="57">
        <f t="shared" si="1"/>
        <v>2750</v>
      </c>
    </row>
    <row r="9">
      <c r="A9" s="60" t="s">
        <v>59</v>
      </c>
      <c r="B9" s="59" t="s">
        <v>38</v>
      </c>
      <c r="C9" s="57"/>
      <c r="D9" s="57"/>
      <c r="E9" s="57"/>
      <c r="F9" s="57"/>
      <c r="G9" s="57">
        <f t="shared" si="1"/>
        <v>0</v>
      </c>
    </row>
    <row r="10">
      <c r="A10" s="61" t="s">
        <v>60</v>
      </c>
      <c r="B10" s="59" t="s">
        <v>38</v>
      </c>
      <c r="C10" s="57"/>
      <c r="D10" s="59">
        <v>75.0</v>
      </c>
      <c r="E10" s="57"/>
      <c r="F10" s="57"/>
      <c r="G10" s="57">
        <f t="shared" si="1"/>
        <v>75</v>
      </c>
    </row>
    <row r="11">
      <c r="A11" s="61" t="s">
        <v>61</v>
      </c>
      <c r="B11" s="59" t="s">
        <v>38</v>
      </c>
      <c r="C11" s="57"/>
      <c r="D11" s="59">
        <v>159.0</v>
      </c>
      <c r="E11" s="57"/>
      <c r="F11" s="57"/>
      <c r="G11" s="57">
        <f t="shared" si="1"/>
        <v>159</v>
      </c>
    </row>
    <row r="12">
      <c r="A12" s="61" t="s">
        <v>62</v>
      </c>
      <c r="B12" s="57"/>
      <c r="C12" s="57"/>
      <c r="D12" s="57"/>
      <c r="E12" s="57"/>
      <c r="F12" s="57"/>
      <c r="G12" s="57">
        <f t="shared" si="1"/>
        <v>0</v>
      </c>
    </row>
    <row r="13">
      <c r="A13" s="61" t="s">
        <v>63</v>
      </c>
      <c r="B13" s="57"/>
      <c r="C13" s="57"/>
      <c r="D13" s="57"/>
      <c r="E13" s="57"/>
      <c r="F13" s="57"/>
      <c r="G13" s="57">
        <f t="shared" si="1"/>
        <v>0</v>
      </c>
    </row>
    <row r="14">
      <c r="A14" s="61" t="s">
        <v>64</v>
      </c>
      <c r="B14" s="57"/>
      <c r="C14" s="57"/>
      <c r="D14" s="57"/>
      <c r="E14" s="59"/>
      <c r="F14" s="57">
        <v>363.0</v>
      </c>
      <c r="G14" s="57">
        <f t="shared" si="1"/>
        <v>363</v>
      </c>
    </row>
    <row r="15">
      <c r="A15" s="61" t="s">
        <v>65</v>
      </c>
      <c r="B15" s="57"/>
      <c r="C15" s="57"/>
      <c r="D15" s="57"/>
      <c r="E15" s="57"/>
      <c r="F15" s="57"/>
      <c r="G15" s="57">
        <f t="shared" si="1"/>
        <v>0</v>
      </c>
    </row>
    <row r="16">
      <c r="A16" s="62" t="s">
        <v>66</v>
      </c>
      <c r="B16" s="59" t="s">
        <v>38</v>
      </c>
      <c r="C16" s="57"/>
      <c r="D16" s="59">
        <v>90.0</v>
      </c>
      <c r="E16" s="57"/>
      <c r="F16" s="57"/>
      <c r="G16" s="57">
        <f t="shared" si="1"/>
        <v>90</v>
      </c>
    </row>
    <row r="17" ht="25.5" customHeight="1">
      <c r="A17" s="63" t="s">
        <v>67</v>
      </c>
      <c r="B17" s="59"/>
      <c r="C17" s="59"/>
      <c r="D17" s="59">
        <v>450.0</v>
      </c>
      <c r="E17" s="57"/>
      <c r="F17" s="59"/>
      <c r="G17" s="57">
        <f t="shared" si="1"/>
        <v>450</v>
      </c>
    </row>
    <row r="18">
      <c r="A18" s="64"/>
      <c r="B18" s="57"/>
      <c r="C18" s="57"/>
      <c r="D18" s="57"/>
      <c r="E18" s="57"/>
      <c r="F18" s="57"/>
      <c r="G18" s="57"/>
    </row>
    <row r="19">
      <c r="A19" s="64"/>
      <c r="B19" s="57"/>
      <c r="C19" s="57"/>
      <c r="D19" s="57"/>
      <c r="E19" s="57"/>
      <c r="F19" s="57"/>
      <c r="G19" s="57"/>
    </row>
    <row r="20">
      <c r="A20" s="65" t="s">
        <v>55</v>
      </c>
      <c r="B20" s="57">
        <f t="shared" ref="B20:G20" si="2">SUM(B6:B19)</f>
        <v>0</v>
      </c>
      <c r="C20" s="57">
        <f t="shared" si="2"/>
        <v>687.38</v>
      </c>
      <c r="D20" s="57">
        <f t="shared" si="2"/>
        <v>13146.63</v>
      </c>
      <c r="E20" s="57">
        <f t="shared" si="2"/>
        <v>7437.38</v>
      </c>
      <c r="F20" s="57">
        <f t="shared" si="2"/>
        <v>1050.38</v>
      </c>
      <c r="G20" s="57">
        <f t="shared" si="2"/>
        <v>22321.77</v>
      </c>
    </row>
    <row r="22">
      <c r="B22" s="54"/>
      <c r="D22" s="54" t="s">
        <v>68</v>
      </c>
    </row>
    <row r="23">
      <c r="B23" s="54" t="s">
        <v>69</v>
      </c>
      <c r="D23" s="66">
        <v>3900.0</v>
      </c>
      <c r="E23" s="66">
        <v>4000.0</v>
      </c>
      <c r="F23" s="54" t="s">
        <v>70</v>
      </c>
    </row>
    <row r="24">
      <c r="B24" s="54" t="s">
        <v>71</v>
      </c>
      <c r="D24" s="66">
        <v>2340.0</v>
      </c>
      <c r="E24" s="67"/>
    </row>
    <row r="25">
      <c r="B25" s="54" t="s">
        <v>72</v>
      </c>
      <c r="D25" s="66">
        <v>1365.0</v>
      </c>
      <c r="E25" s="67"/>
    </row>
    <row r="26">
      <c r="B26" s="54" t="s">
        <v>73</v>
      </c>
      <c r="D26" s="66">
        <v>380.25</v>
      </c>
      <c r="E26" s="67"/>
    </row>
    <row r="27">
      <c r="B27" s="54" t="s">
        <v>55</v>
      </c>
      <c r="D27" s="67">
        <f>SUM(D23:D26)</f>
        <v>7985.25</v>
      </c>
      <c r="E27" s="67"/>
    </row>
    <row r="28">
      <c r="B28" s="54" t="s">
        <v>74</v>
      </c>
      <c r="D28" s="66">
        <v>3700.0</v>
      </c>
      <c r="E28" s="67"/>
    </row>
    <row r="29">
      <c r="B29" s="54" t="s">
        <v>55</v>
      </c>
      <c r="D29" s="67">
        <f>SUM(D27:D28)</f>
        <v>11685.25</v>
      </c>
      <c r="E29" s="67"/>
    </row>
  </sheetData>
  <printOptions gridLines="1" horizontalCentered="1"/>
  <pageMargins bottom="0.75" footer="0.0" header="0.0" left="0.7" right="0.7" top="0.75"/>
  <pageSetup fitToHeight="0"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4.13"/>
    <col customWidth="1" hidden="1" min="2" max="2" width="10.0"/>
    <col customWidth="1" hidden="1" min="3" max="3" width="10.63"/>
    <col customWidth="1" hidden="1" min="4" max="4" width="9.5"/>
    <col customWidth="1" hidden="1" min="5" max="5" width="10.0"/>
    <col customWidth="1" hidden="1" min="6" max="6" width="10.13"/>
    <col customWidth="1" min="7" max="7" width="9.88"/>
    <col customWidth="1" min="8" max="9" width="9.63"/>
    <col customWidth="1" min="10" max="10" width="10.38"/>
    <col customWidth="1" min="11" max="11" width="9.88"/>
    <col customWidth="1" min="12" max="12" width="10.0"/>
    <col customWidth="1" min="13" max="13" width="10.13"/>
    <col customWidth="1" min="14" max="14" width="9.38"/>
    <col customWidth="1" min="15" max="15" width="10.38"/>
  </cols>
  <sheetData>
    <row r="1" ht="13.5" customHeight="1">
      <c r="A1" s="68" t="s">
        <v>75</v>
      </c>
      <c r="B1" s="7"/>
      <c r="C1" s="7"/>
      <c r="D1" s="7"/>
      <c r="E1" s="7"/>
      <c r="F1" s="7"/>
      <c r="G1" s="7"/>
      <c r="H1" s="7"/>
      <c r="I1" s="7"/>
      <c r="J1" s="7"/>
      <c r="K1" s="7"/>
      <c r="L1" s="7"/>
      <c r="M1" s="7"/>
      <c r="N1" s="7"/>
      <c r="O1" s="7"/>
      <c r="P1" s="8"/>
      <c r="Q1" s="8"/>
      <c r="R1" s="8"/>
      <c r="S1" s="8"/>
      <c r="T1" s="8"/>
      <c r="U1" s="8"/>
      <c r="V1" s="8"/>
      <c r="W1" s="8"/>
      <c r="X1" s="8"/>
      <c r="Y1" s="8"/>
      <c r="Z1" s="8"/>
    </row>
    <row r="2" ht="13.5" customHeight="1">
      <c r="A2" s="68" t="s">
        <v>76</v>
      </c>
      <c r="B2" s="7"/>
      <c r="C2" s="7"/>
      <c r="D2" s="7"/>
      <c r="E2" s="7"/>
      <c r="F2" s="7"/>
      <c r="G2" s="7"/>
      <c r="H2" s="7"/>
      <c r="I2" s="7"/>
      <c r="J2" s="7"/>
      <c r="K2" s="7"/>
      <c r="L2" s="7"/>
      <c r="M2" s="7"/>
      <c r="N2" s="7"/>
      <c r="O2" s="7"/>
      <c r="P2" s="8"/>
      <c r="Q2" s="8"/>
      <c r="R2" s="8"/>
      <c r="S2" s="8"/>
      <c r="T2" s="8"/>
      <c r="U2" s="8"/>
      <c r="V2" s="8"/>
      <c r="W2" s="8"/>
      <c r="X2" s="8"/>
      <c r="Y2" s="8"/>
      <c r="Z2" s="8"/>
    </row>
    <row r="3" ht="13.5" customHeight="1">
      <c r="A3" s="69">
        <v>45169.0</v>
      </c>
      <c r="B3" s="7"/>
      <c r="C3" s="7"/>
      <c r="D3" s="7"/>
      <c r="E3" s="7"/>
      <c r="F3" s="7"/>
      <c r="G3" s="7"/>
      <c r="H3" s="7"/>
      <c r="I3" s="7"/>
      <c r="J3" s="7"/>
      <c r="K3" s="7"/>
      <c r="L3" s="7"/>
      <c r="M3" s="7"/>
      <c r="N3" s="7"/>
      <c r="O3" s="7"/>
      <c r="P3" s="8"/>
      <c r="Q3" s="8"/>
      <c r="R3" s="8"/>
      <c r="S3" s="8"/>
      <c r="T3" s="8"/>
      <c r="U3" s="8"/>
      <c r="V3" s="8"/>
      <c r="W3" s="8"/>
      <c r="X3" s="8"/>
      <c r="Y3" s="8"/>
      <c r="Z3" s="8"/>
    </row>
    <row r="4" ht="13.5" customHeight="1">
      <c r="A4" s="7"/>
      <c r="B4" s="70"/>
      <c r="C4" s="70"/>
      <c r="D4" s="70"/>
      <c r="E4" s="70"/>
      <c r="F4" s="70"/>
      <c r="G4" s="70"/>
      <c r="H4" s="70"/>
      <c r="I4" s="70"/>
      <c r="J4" s="70"/>
      <c r="K4" s="70"/>
      <c r="L4" s="70"/>
      <c r="M4" s="70"/>
      <c r="N4" s="70"/>
      <c r="O4" s="70"/>
      <c r="P4" s="8"/>
      <c r="Q4" s="8"/>
      <c r="R4" s="8"/>
      <c r="S4" s="8"/>
      <c r="T4" s="8"/>
      <c r="U4" s="8"/>
      <c r="V4" s="8"/>
      <c r="W4" s="8"/>
      <c r="X4" s="8"/>
      <c r="Y4" s="8"/>
      <c r="Z4" s="8"/>
    </row>
    <row r="5" ht="13.5" customHeight="1">
      <c r="A5" s="71"/>
      <c r="B5" s="72" t="s">
        <v>77</v>
      </c>
      <c r="C5" s="72" t="s">
        <v>78</v>
      </c>
      <c r="D5" s="72" t="s">
        <v>79</v>
      </c>
      <c r="E5" s="72" t="s">
        <v>80</v>
      </c>
      <c r="F5" s="72" t="s">
        <v>81</v>
      </c>
      <c r="G5" s="72" t="s">
        <v>82</v>
      </c>
      <c r="H5" s="72" t="s">
        <v>83</v>
      </c>
      <c r="I5" s="72" t="s">
        <v>84</v>
      </c>
      <c r="J5" s="72" t="s">
        <v>85</v>
      </c>
      <c r="K5" s="72" t="s">
        <v>86</v>
      </c>
      <c r="L5" s="72" t="s">
        <v>87</v>
      </c>
      <c r="M5" s="72" t="s">
        <v>88</v>
      </c>
      <c r="N5" s="73" t="s">
        <v>89</v>
      </c>
      <c r="O5" s="72" t="s">
        <v>90</v>
      </c>
      <c r="P5" s="8"/>
      <c r="Q5" s="8"/>
      <c r="R5" s="8"/>
      <c r="S5" s="8"/>
      <c r="T5" s="8"/>
      <c r="U5" s="8"/>
      <c r="V5" s="8"/>
      <c r="W5" s="8"/>
      <c r="X5" s="8"/>
      <c r="Y5" s="8"/>
      <c r="Z5" s="8"/>
    </row>
    <row r="6" ht="22.5" customHeight="1">
      <c r="A6" s="74" t="s">
        <v>91</v>
      </c>
      <c r="B6" s="75">
        <v>32454.9</v>
      </c>
      <c r="C6" s="75">
        <f t="shared" ref="C6:M6" si="1">B30</f>
        <v>30794.53</v>
      </c>
      <c r="D6" s="75">
        <f t="shared" si="1"/>
        <v>30794.53</v>
      </c>
      <c r="E6" s="75">
        <f t="shared" si="1"/>
        <v>30923.53</v>
      </c>
      <c r="F6" s="75">
        <f t="shared" si="1"/>
        <v>31120.53</v>
      </c>
      <c r="G6" s="75">
        <f t="shared" si="1"/>
        <v>45978.87</v>
      </c>
      <c r="H6" s="75">
        <f t="shared" si="1"/>
        <v>47013.93</v>
      </c>
      <c r="I6" s="75">
        <f t="shared" si="1"/>
        <v>46468.43</v>
      </c>
      <c r="J6" s="75">
        <f t="shared" si="1"/>
        <v>45836.23</v>
      </c>
      <c r="K6" s="75">
        <f t="shared" si="1"/>
        <v>44777.85</v>
      </c>
      <c r="L6" s="75">
        <f t="shared" si="1"/>
        <v>44777.85</v>
      </c>
      <c r="M6" s="75">
        <f t="shared" si="1"/>
        <v>44777.85</v>
      </c>
      <c r="N6" s="75"/>
      <c r="O6" s="76" t="s">
        <v>38</v>
      </c>
      <c r="P6" s="8"/>
      <c r="Q6" s="8"/>
      <c r="R6" s="8"/>
      <c r="S6" s="8"/>
      <c r="T6" s="8"/>
      <c r="U6" s="8"/>
      <c r="V6" s="8"/>
      <c r="W6" s="8"/>
      <c r="X6" s="8"/>
      <c r="Y6" s="8"/>
      <c r="Z6" s="8"/>
    </row>
    <row r="7" ht="13.5" customHeight="1">
      <c r="A7" s="68" t="s">
        <v>92</v>
      </c>
      <c r="B7" s="77"/>
      <c r="C7" s="77"/>
      <c r="D7" s="78"/>
      <c r="E7" s="78"/>
      <c r="F7" s="78"/>
      <c r="G7" s="78"/>
      <c r="H7" s="78"/>
      <c r="I7" s="78"/>
      <c r="J7" s="78"/>
      <c r="K7" s="78"/>
      <c r="L7" s="78"/>
      <c r="M7" s="18" t="s">
        <v>38</v>
      </c>
      <c r="N7" s="77"/>
      <c r="O7" s="77"/>
      <c r="P7" s="8"/>
      <c r="Q7" s="8"/>
      <c r="R7" s="8"/>
      <c r="S7" s="8"/>
      <c r="T7" s="8"/>
      <c r="U7" s="8"/>
      <c r="V7" s="8"/>
      <c r="W7" s="8"/>
      <c r="X7" s="8"/>
      <c r="Y7" s="8"/>
      <c r="Z7" s="8"/>
    </row>
    <row r="8" ht="22.5" customHeight="1">
      <c r="A8" s="79" t="s">
        <v>93</v>
      </c>
      <c r="B8" s="77"/>
      <c r="C8" s="80"/>
      <c r="D8" s="81">
        <v>150.0</v>
      </c>
      <c r="E8" s="82"/>
      <c r="F8" s="81">
        <v>562.3</v>
      </c>
      <c r="G8" s="81"/>
      <c r="H8" s="82"/>
      <c r="I8" s="82"/>
      <c r="J8" s="82"/>
      <c r="K8" s="82"/>
      <c r="L8" s="82"/>
      <c r="M8" s="83"/>
      <c r="N8" s="77"/>
      <c r="O8" s="77">
        <f t="shared" ref="O8:O9" si="2">SUM(B8:M8)</f>
        <v>712.3</v>
      </c>
      <c r="P8" s="8"/>
      <c r="Q8" s="8"/>
      <c r="R8" s="8"/>
      <c r="S8" s="8"/>
      <c r="T8" s="8"/>
      <c r="U8" s="8"/>
      <c r="V8" s="8"/>
      <c r="W8" s="8"/>
      <c r="X8" s="8"/>
      <c r="Y8" s="8"/>
      <c r="Z8" s="8"/>
    </row>
    <row r="9" ht="22.5" customHeight="1">
      <c r="A9" s="84" t="s">
        <v>94</v>
      </c>
      <c r="B9" s="77"/>
      <c r="C9" s="80"/>
      <c r="D9" s="81">
        <v>0.0</v>
      </c>
      <c r="E9" s="82">
        <v>200.0</v>
      </c>
      <c r="F9" s="81">
        <v>15575.0</v>
      </c>
      <c r="G9" s="81">
        <v>1900.0</v>
      </c>
      <c r="H9" s="81">
        <v>350.0</v>
      </c>
      <c r="I9" s="81">
        <v>1071.0</v>
      </c>
      <c r="J9" s="81">
        <v>175.0</v>
      </c>
      <c r="K9" s="82"/>
      <c r="L9" s="82"/>
      <c r="M9" s="85"/>
      <c r="N9" s="77"/>
      <c r="O9" s="77">
        <f t="shared" si="2"/>
        <v>19271</v>
      </c>
      <c r="P9" s="8"/>
      <c r="Q9" s="8"/>
      <c r="R9" s="8"/>
      <c r="S9" s="8"/>
      <c r="T9" s="8"/>
      <c r="U9" s="8"/>
      <c r="V9" s="8"/>
      <c r="W9" s="8"/>
      <c r="X9" s="8"/>
      <c r="Y9" s="8"/>
      <c r="Z9" s="8"/>
    </row>
    <row r="10" ht="13.5" customHeight="1">
      <c r="A10" s="7"/>
      <c r="B10" s="86"/>
      <c r="C10" s="86"/>
      <c r="D10" s="86"/>
      <c r="E10" s="86"/>
      <c r="F10" s="86"/>
      <c r="G10" s="86"/>
      <c r="H10" s="86"/>
      <c r="I10" s="86"/>
      <c r="J10" s="86"/>
      <c r="K10" s="86"/>
      <c r="L10" s="86"/>
      <c r="M10" s="86"/>
      <c r="N10" s="86"/>
      <c r="O10" s="87" t="s">
        <v>95</v>
      </c>
      <c r="P10" s="8"/>
      <c r="Q10" s="8"/>
      <c r="R10" s="8"/>
      <c r="S10" s="8"/>
      <c r="T10" s="8"/>
      <c r="U10" s="8"/>
      <c r="V10" s="8"/>
      <c r="W10" s="8"/>
      <c r="X10" s="8"/>
      <c r="Y10" s="8"/>
      <c r="Z10" s="8"/>
    </row>
    <row r="11" ht="13.5" customHeight="1">
      <c r="A11" s="7"/>
      <c r="B11" s="75">
        <f t="shared" ref="B11:M11" si="3">SUM(B8:B10)</f>
        <v>0</v>
      </c>
      <c r="C11" s="75">
        <f t="shared" si="3"/>
        <v>0</v>
      </c>
      <c r="D11" s="75">
        <f t="shared" si="3"/>
        <v>150</v>
      </c>
      <c r="E11" s="75">
        <f t="shared" si="3"/>
        <v>200</v>
      </c>
      <c r="F11" s="75">
        <f t="shared" si="3"/>
        <v>16137.3</v>
      </c>
      <c r="G11" s="75">
        <f t="shared" si="3"/>
        <v>1900</v>
      </c>
      <c r="H11" s="75">
        <f t="shared" si="3"/>
        <v>350</v>
      </c>
      <c r="I11" s="75">
        <f t="shared" si="3"/>
        <v>1071</v>
      </c>
      <c r="J11" s="75">
        <f t="shared" si="3"/>
        <v>175</v>
      </c>
      <c r="K11" s="75">
        <f t="shared" si="3"/>
        <v>0</v>
      </c>
      <c r="L11" s="75">
        <f t="shared" si="3"/>
        <v>0</v>
      </c>
      <c r="M11" s="75">
        <f t="shared" si="3"/>
        <v>0</v>
      </c>
      <c r="N11" s="75"/>
      <c r="O11" s="75">
        <f>SUM(O8:O10)</f>
        <v>19983.3</v>
      </c>
      <c r="P11" s="8"/>
      <c r="Q11" s="8"/>
      <c r="R11" s="8"/>
      <c r="S11" s="8"/>
      <c r="T11" s="8"/>
      <c r="U11" s="8"/>
      <c r="V11" s="8"/>
      <c r="W11" s="8"/>
      <c r="X11" s="8"/>
      <c r="Y11" s="8"/>
      <c r="Z11" s="8"/>
    </row>
    <row r="12" ht="13.5" customHeight="1">
      <c r="A12" s="7"/>
      <c r="B12" s="77"/>
      <c r="C12" s="77"/>
      <c r="D12" s="77"/>
      <c r="E12" s="77"/>
      <c r="F12" s="77"/>
      <c r="G12" s="77"/>
      <c r="H12" s="77"/>
      <c r="I12" s="77"/>
      <c r="J12" s="77"/>
      <c r="K12" s="77"/>
      <c r="L12" s="77"/>
      <c r="M12" s="77"/>
      <c r="N12" s="77"/>
      <c r="O12" s="77"/>
      <c r="P12" s="8"/>
      <c r="Q12" s="8"/>
      <c r="R12" s="8"/>
      <c r="S12" s="8"/>
      <c r="T12" s="8"/>
      <c r="U12" s="8"/>
      <c r="V12" s="8"/>
      <c r="W12" s="8"/>
      <c r="X12" s="8"/>
      <c r="Y12" s="8"/>
      <c r="Z12" s="8"/>
    </row>
    <row r="13" ht="13.5" customHeight="1">
      <c r="A13" s="7"/>
      <c r="B13" s="77"/>
      <c r="C13" s="77"/>
      <c r="D13" s="77"/>
      <c r="E13" s="77"/>
      <c r="F13" s="77"/>
      <c r="G13" s="77"/>
      <c r="H13" s="77"/>
      <c r="I13" s="77"/>
      <c r="J13" s="77"/>
      <c r="K13" s="77"/>
      <c r="L13" s="77"/>
      <c r="M13" s="77"/>
      <c r="N13" s="77"/>
      <c r="O13" s="77"/>
      <c r="P13" s="8"/>
      <c r="Q13" s="8"/>
      <c r="R13" s="8"/>
      <c r="S13" s="8"/>
      <c r="T13" s="8"/>
      <c r="U13" s="8"/>
      <c r="V13" s="8"/>
      <c r="W13" s="8"/>
      <c r="X13" s="8"/>
      <c r="Y13" s="8"/>
      <c r="Z13" s="8"/>
    </row>
    <row r="14" ht="13.5" customHeight="1">
      <c r="A14" s="68" t="s">
        <v>96</v>
      </c>
      <c r="B14" s="77"/>
      <c r="C14" s="88"/>
      <c r="D14" s="89"/>
      <c r="E14" s="89"/>
      <c r="F14" s="89"/>
      <c r="G14" s="89"/>
      <c r="H14" s="89"/>
      <c r="I14" s="89"/>
      <c r="J14" s="89"/>
      <c r="K14" s="89"/>
      <c r="L14" s="89"/>
      <c r="M14" s="89"/>
      <c r="N14" s="90"/>
      <c r="O14" s="77"/>
      <c r="P14" s="8"/>
      <c r="Q14" s="8"/>
      <c r="R14" s="8"/>
      <c r="S14" s="8"/>
      <c r="T14" s="8"/>
      <c r="U14" s="8"/>
      <c r="V14" s="8"/>
      <c r="W14" s="8"/>
      <c r="X14" s="8"/>
      <c r="Y14" s="8"/>
      <c r="Z14" s="8"/>
    </row>
    <row r="15" ht="22.5" customHeight="1">
      <c r="A15" s="84" t="s">
        <v>97</v>
      </c>
      <c r="B15" s="91" t="s">
        <v>38</v>
      </c>
      <c r="C15" s="92"/>
      <c r="D15" s="93"/>
      <c r="E15" s="93"/>
      <c r="F15" s="94">
        <v>687.38</v>
      </c>
      <c r="G15" s="94">
        <v>796.78</v>
      </c>
      <c r="H15" s="94">
        <v>687.38</v>
      </c>
      <c r="I15" s="94">
        <v>687.38</v>
      </c>
      <c r="J15" s="94">
        <v>687.38</v>
      </c>
      <c r="K15" s="93"/>
      <c r="L15" s="93"/>
      <c r="M15" s="93"/>
      <c r="N15" s="95"/>
      <c r="O15" s="77">
        <f>SUM(B15:N15)</f>
        <v>3546.3</v>
      </c>
      <c r="P15" s="8"/>
      <c r="Q15" s="8"/>
      <c r="R15" s="8"/>
      <c r="S15" s="8"/>
      <c r="T15" s="8"/>
      <c r="U15" s="8"/>
      <c r="V15" s="8"/>
      <c r="W15" s="8"/>
      <c r="X15" s="8"/>
      <c r="Y15" s="8"/>
      <c r="Z15" s="8"/>
    </row>
    <row r="16" ht="13.5" customHeight="1">
      <c r="A16" s="96" t="s">
        <v>98</v>
      </c>
      <c r="B16" s="91" t="s">
        <v>38</v>
      </c>
      <c r="C16" s="92"/>
      <c r="D16" s="93"/>
      <c r="E16" s="93"/>
      <c r="F16" s="94" t="s">
        <v>38</v>
      </c>
      <c r="G16" s="94">
        <v>56.16</v>
      </c>
      <c r="H16" s="93"/>
      <c r="I16" s="94">
        <v>177.77</v>
      </c>
      <c r="J16" s="97">
        <v>546.0</v>
      </c>
      <c r="K16" s="93"/>
      <c r="L16" s="93"/>
      <c r="M16" s="93"/>
      <c r="N16" s="95"/>
      <c r="O16" s="77">
        <f t="shared" ref="O16:O25" si="4">SUM(B16:M16)</f>
        <v>779.93</v>
      </c>
      <c r="P16" s="8"/>
      <c r="Q16" s="8"/>
      <c r="R16" s="8"/>
      <c r="S16" s="8"/>
      <c r="T16" s="8"/>
      <c r="U16" s="8"/>
      <c r="V16" s="8"/>
      <c r="W16" s="8"/>
      <c r="X16" s="8"/>
      <c r="Y16" s="8"/>
      <c r="Z16" s="8"/>
    </row>
    <row r="17" ht="13.5" customHeight="1">
      <c r="A17" s="96" t="s">
        <v>59</v>
      </c>
      <c r="B17" s="77"/>
      <c r="C17" s="92"/>
      <c r="D17" s="93">
        <v>21.0</v>
      </c>
      <c r="E17" s="93"/>
      <c r="F17" s="93">
        <v>42.93</v>
      </c>
      <c r="G17" s="93"/>
      <c r="H17" s="93"/>
      <c r="I17" s="94">
        <v>18.4</v>
      </c>
      <c r="J17" s="93"/>
      <c r="K17" s="93"/>
      <c r="L17" s="93"/>
      <c r="M17" s="93"/>
      <c r="N17" s="95"/>
      <c r="O17" s="77">
        <f t="shared" si="4"/>
        <v>82.33</v>
      </c>
      <c r="P17" s="8"/>
      <c r="Q17" s="8"/>
      <c r="R17" s="8"/>
      <c r="S17" s="8"/>
      <c r="T17" s="8"/>
      <c r="U17" s="8"/>
      <c r="V17" s="8"/>
      <c r="W17" s="8"/>
      <c r="X17" s="8"/>
      <c r="Y17" s="8"/>
      <c r="Z17" s="8"/>
    </row>
    <row r="18" ht="13.5" customHeight="1">
      <c r="A18" s="96" t="s">
        <v>60</v>
      </c>
      <c r="B18" s="77"/>
      <c r="C18" s="92"/>
      <c r="D18" s="93"/>
      <c r="E18" s="93"/>
      <c r="F18" s="93">
        <v>49.77</v>
      </c>
      <c r="G18" s="93"/>
      <c r="H18" s="94" t="s">
        <v>38</v>
      </c>
      <c r="I18" s="94">
        <v>39.91</v>
      </c>
      <c r="J18" s="93"/>
      <c r="K18" s="93"/>
      <c r="L18" s="93"/>
      <c r="M18" s="93"/>
      <c r="N18" s="95"/>
      <c r="O18" s="77">
        <f t="shared" si="4"/>
        <v>89.68</v>
      </c>
      <c r="P18" s="8"/>
      <c r="Q18" s="8"/>
      <c r="R18" s="8"/>
      <c r="S18" s="8"/>
      <c r="T18" s="8"/>
      <c r="U18" s="8"/>
      <c r="V18" s="8"/>
      <c r="W18" s="8"/>
      <c r="X18" s="8"/>
      <c r="Y18" s="8"/>
      <c r="Z18" s="8"/>
    </row>
    <row r="19" ht="13.5" customHeight="1">
      <c r="A19" s="96" t="s">
        <v>61</v>
      </c>
      <c r="B19" s="77"/>
      <c r="C19" s="92"/>
      <c r="D19" s="93"/>
      <c r="E19" s="93"/>
      <c r="F19" s="93">
        <v>75.6</v>
      </c>
      <c r="G19" s="93"/>
      <c r="H19" s="94" t="s">
        <v>38</v>
      </c>
      <c r="I19" s="94">
        <v>79.2</v>
      </c>
      <c r="J19" s="93"/>
      <c r="K19" s="93"/>
      <c r="L19" s="93"/>
      <c r="M19" s="93"/>
      <c r="N19" s="95"/>
      <c r="O19" s="77">
        <f t="shared" si="4"/>
        <v>154.8</v>
      </c>
      <c r="P19" s="8"/>
      <c r="Q19" s="8"/>
      <c r="R19" s="8"/>
      <c r="S19" s="8"/>
      <c r="T19" s="8"/>
      <c r="U19" s="8"/>
      <c r="V19" s="8"/>
      <c r="W19" s="8"/>
      <c r="X19" s="8"/>
      <c r="Y19" s="8"/>
      <c r="Z19" s="8"/>
    </row>
    <row r="20" ht="13.5" customHeight="1">
      <c r="A20" s="96" t="s">
        <v>62</v>
      </c>
      <c r="B20" s="77"/>
      <c r="C20" s="92"/>
      <c r="D20" s="93"/>
      <c r="E20" s="93"/>
      <c r="F20" s="93">
        <v>30.0</v>
      </c>
      <c r="G20" s="93"/>
      <c r="H20" s="93"/>
      <c r="I20" s="93"/>
      <c r="J20" s="93"/>
      <c r="K20" s="93"/>
      <c r="L20" s="93"/>
      <c r="M20" s="93"/>
      <c r="N20" s="95"/>
      <c r="O20" s="77">
        <f t="shared" si="4"/>
        <v>30</v>
      </c>
      <c r="P20" s="8"/>
      <c r="Q20" s="8"/>
      <c r="R20" s="8"/>
      <c r="S20" s="8"/>
      <c r="T20" s="8"/>
      <c r="U20" s="8"/>
      <c r="V20" s="8"/>
      <c r="W20" s="8"/>
      <c r="X20" s="8"/>
      <c r="Y20" s="8"/>
      <c r="Z20" s="8"/>
    </row>
    <row r="21" ht="13.5" customHeight="1">
      <c r="A21" s="96" t="s">
        <v>63</v>
      </c>
      <c r="B21" s="77"/>
      <c r="C21" s="92"/>
      <c r="D21" s="93"/>
      <c r="E21" s="93"/>
      <c r="F21" s="93"/>
      <c r="G21" s="93"/>
      <c r="H21" s="94">
        <v>120.0</v>
      </c>
      <c r="I21" s="93"/>
      <c r="J21" s="93"/>
      <c r="K21" s="93"/>
      <c r="L21" s="93"/>
      <c r="M21" s="93"/>
      <c r="N21" s="95"/>
      <c r="O21" s="77">
        <f t="shared" si="4"/>
        <v>120</v>
      </c>
      <c r="P21" s="8"/>
      <c r="Q21" s="8"/>
      <c r="R21" s="8"/>
      <c r="S21" s="8"/>
      <c r="T21" s="8"/>
      <c r="U21" s="8"/>
      <c r="V21" s="8"/>
      <c r="W21" s="8"/>
      <c r="X21" s="8"/>
      <c r="Y21" s="8"/>
      <c r="Z21" s="8"/>
    </row>
    <row r="22" ht="13.5" customHeight="1">
      <c r="A22" s="96" t="s">
        <v>64</v>
      </c>
      <c r="B22" s="77"/>
      <c r="C22" s="98"/>
      <c r="D22" s="99"/>
      <c r="E22" s="99"/>
      <c r="F22" s="99"/>
      <c r="G22" s="99"/>
      <c r="H22" s="99"/>
      <c r="I22" s="100">
        <v>652.0</v>
      </c>
      <c r="J22" s="100" t="s">
        <v>38</v>
      </c>
      <c r="K22" s="99"/>
      <c r="L22" s="99"/>
      <c r="M22" s="99"/>
      <c r="N22" s="101"/>
      <c r="O22" s="77">
        <f t="shared" si="4"/>
        <v>652</v>
      </c>
      <c r="P22" s="8"/>
      <c r="Q22" s="8"/>
      <c r="R22" s="8"/>
      <c r="S22" s="8"/>
      <c r="T22" s="8"/>
      <c r="U22" s="8"/>
      <c r="V22" s="8"/>
      <c r="W22" s="8"/>
      <c r="X22" s="8"/>
      <c r="Y22" s="8"/>
      <c r="Z22" s="8"/>
    </row>
    <row r="23" ht="13.5" customHeight="1">
      <c r="A23" s="96" t="s">
        <v>65</v>
      </c>
      <c r="B23" s="77"/>
      <c r="C23" s="77"/>
      <c r="D23" s="77"/>
      <c r="E23" s="77"/>
      <c r="F23" s="77">
        <v>176.0</v>
      </c>
      <c r="G23" s="77"/>
      <c r="H23" s="77"/>
      <c r="I23" s="77"/>
      <c r="J23" s="77"/>
      <c r="K23" s="77"/>
      <c r="L23" s="77"/>
      <c r="M23" s="77"/>
      <c r="N23" s="77"/>
      <c r="O23" s="77">
        <f t="shared" si="4"/>
        <v>176</v>
      </c>
      <c r="P23" s="8"/>
      <c r="Q23" s="8"/>
      <c r="R23" s="8"/>
      <c r="S23" s="8"/>
      <c r="T23" s="8"/>
      <c r="U23" s="8"/>
      <c r="V23" s="8"/>
      <c r="W23" s="8"/>
      <c r="X23" s="8"/>
      <c r="Y23" s="8"/>
      <c r="Z23" s="8"/>
    </row>
    <row r="24" ht="22.5" customHeight="1">
      <c r="A24" s="84" t="s">
        <v>66</v>
      </c>
      <c r="B24" s="77"/>
      <c r="C24" s="77"/>
      <c r="D24" s="77"/>
      <c r="E24" s="77">
        <v>3.0</v>
      </c>
      <c r="F24" s="91">
        <v>192.28</v>
      </c>
      <c r="G24" s="91">
        <v>12.0</v>
      </c>
      <c r="H24" s="91" t="s">
        <v>38</v>
      </c>
      <c r="I24" s="91">
        <v>27.54</v>
      </c>
      <c r="J24" s="77"/>
      <c r="K24" s="77"/>
      <c r="L24" s="77"/>
      <c r="M24" s="77"/>
      <c r="N24" s="77"/>
      <c r="O24" s="77">
        <f t="shared" si="4"/>
        <v>234.82</v>
      </c>
      <c r="P24" s="8"/>
      <c r="Q24" s="8"/>
      <c r="R24" s="8"/>
      <c r="S24" s="8"/>
      <c r="T24" s="8"/>
      <c r="U24" s="8"/>
      <c r="V24" s="8"/>
      <c r="W24" s="8"/>
      <c r="X24" s="8"/>
      <c r="Y24" s="8"/>
      <c r="Z24" s="8"/>
    </row>
    <row r="25" ht="35.25" customHeight="1">
      <c r="A25" s="102" t="s">
        <v>99</v>
      </c>
      <c r="B25" s="77"/>
      <c r="C25" s="77"/>
      <c r="D25" s="77"/>
      <c r="E25" s="18" t="s">
        <v>38</v>
      </c>
      <c r="F25" s="77">
        <v>25.0</v>
      </c>
      <c r="G25" s="77"/>
      <c r="H25" s="91">
        <v>88.12</v>
      </c>
      <c r="I25" s="91">
        <v>21.0</v>
      </c>
      <c r="J25" s="77"/>
      <c r="K25" s="77"/>
      <c r="L25" s="77"/>
      <c r="M25" s="77"/>
      <c r="N25" s="77"/>
      <c r="O25" s="77">
        <f t="shared" si="4"/>
        <v>134.12</v>
      </c>
      <c r="P25" s="8"/>
      <c r="Q25" s="8"/>
      <c r="R25" s="8"/>
      <c r="S25" s="8"/>
      <c r="T25" s="8"/>
      <c r="U25" s="8"/>
      <c r="V25" s="8"/>
      <c r="W25" s="8"/>
      <c r="X25" s="8"/>
      <c r="Y25" s="8"/>
      <c r="Z25" s="8"/>
    </row>
    <row r="26" ht="26.25" customHeight="1">
      <c r="A26" s="103" t="s">
        <v>100</v>
      </c>
      <c r="B26" s="91">
        <v>1660.37</v>
      </c>
      <c r="C26" s="77"/>
      <c r="D26" s="77"/>
      <c r="E26" s="77"/>
      <c r="F26" s="77"/>
      <c r="G26" s="77"/>
      <c r="H26" s="77"/>
      <c r="I26" s="77"/>
      <c r="J26" s="77"/>
      <c r="K26" s="77"/>
      <c r="L26" s="77"/>
      <c r="M26" s="77"/>
      <c r="N26" s="77"/>
      <c r="O26" s="91" t="s">
        <v>38</v>
      </c>
      <c r="P26" s="8"/>
      <c r="Q26" s="8"/>
      <c r="R26" s="8"/>
      <c r="S26" s="8"/>
      <c r="T26" s="8"/>
      <c r="U26" s="8"/>
      <c r="V26" s="8"/>
      <c r="W26" s="8"/>
      <c r="X26" s="8"/>
      <c r="Y26" s="8"/>
      <c r="Z26" s="8"/>
    </row>
    <row r="27" ht="13.5" customHeight="1">
      <c r="A27" s="7"/>
      <c r="B27" s="86"/>
      <c r="C27" s="86"/>
      <c r="D27" s="86"/>
      <c r="E27" s="86"/>
      <c r="F27" s="86"/>
      <c r="G27" s="86"/>
      <c r="H27" s="86"/>
      <c r="I27" s="86"/>
      <c r="J27" s="86"/>
      <c r="K27" s="86"/>
      <c r="L27" s="86"/>
      <c r="M27" s="86"/>
      <c r="N27" s="86"/>
      <c r="O27" s="77">
        <f>SUM(B27:M27)</f>
        <v>0</v>
      </c>
      <c r="P27" s="8"/>
      <c r="Q27" s="8"/>
      <c r="R27" s="8"/>
      <c r="S27" s="8"/>
      <c r="T27" s="8"/>
      <c r="U27" s="8"/>
      <c r="V27" s="8"/>
      <c r="W27" s="8"/>
      <c r="X27" s="8"/>
      <c r="Y27" s="8"/>
      <c r="Z27" s="8"/>
    </row>
    <row r="28" ht="13.5" customHeight="1">
      <c r="A28" s="7"/>
      <c r="B28" s="104">
        <f t="shared" ref="B28:N28" si="5">SUM(B15:B27)</f>
        <v>1660.37</v>
      </c>
      <c r="C28" s="104">
        <f t="shared" si="5"/>
        <v>0</v>
      </c>
      <c r="D28" s="104">
        <f t="shared" si="5"/>
        <v>21</v>
      </c>
      <c r="E28" s="104">
        <f t="shared" si="5"/>
        <v>3</v>
      </c>
      <c r="F28" s="104">
        <f t="shared" si="5"/>
        <v>1278.96</v>
      </c>
      <c r="G28" s="104">
        <f t="shared" si="5"/>
        <v>864.94</v>
      </c>
      <c r="H28" s="104">
        <f t="shared" si="5"/>
        <v>895.5</v>
      </c>
      <c r="I28" s="104">
        <f t="shared" si="5"/>
        <v>1703.2</v>
      </c>
      <c r="J28" s="104">
        <f t="shared" si="5"/>
        <v>1233.38</v>
      </c>
      <c r="K28" s="104">
        <f t="shared" si="5"/>
        <v>0</v>
      </c>
      <c r="L28" s="104">
        <f t="shared" si="5"/>
        <v>0</v>
      </c>
      <c r="M28" s="104">
        <f t="shared" si="5"/>
        <v>0</v>
      </c>
      <c r="N28" s="104">
        <f t="shared" si="5"/>
        <v>0</v>
      </c>
      <c r="O28" s="86">
        <f>SUM(C28:N28)</f>
        <v>5999.98</v>
      </c>
      <c r="P28" s="8"/>
      <c r="Q28" s="8"/>
      <c r="R28" s="8"/>
      <c r="S28" s="8"/>
      <c r="T28" s="8"/>
      <c r="U28" s="8"/>
      <c r="V28" s="8"/>
      <c r="W28" s="8"/>
      <c r="X28" s="8"/>
      <c r="Y28" s="8"/>
      <c r="Z28" s="8"/>
    </row>
    <row r="29" ht="13.5" customHeight="1">
      <c r="A29" s="68" t="s">
        <v>47</v>
      </c>
      <c r="B29" s="104">
        <f t="shared" ref="B29:M29" si="6">B11-B28</f>
        <v>-1660.37</v>
      </c>
      <c r="C29" s="104">
        <f t="shared" si="6"/>
        <v>0</v>
      </c>
      <c r="D29" s="104">
        <f t="shared" si="6"/>
        <v>129</v>
      </c>
      <c r="E29" s="104">
        <f t="shared" si="6"/>
        <v>197</v>
      </c>
      <c r="F29" s="104">
        <f t="shared" si="6"/>
        <v>14858.34</v>
      </c>
      <c r="G29" s="104">
        <f t="shared" si="6"/>
        <v>1035.06</v>
      </c>
      <c r="H29" s="104">
        <f t="shared" si="6"/>
        <v>-545.5</v>
      </c>
      <c r="I29" s="104">
        <f t="shared" si="6"/>
        <v>-632.2</v>
      </c>
      <c r="J29" s="104">
        <f t="shared" si="6"/>
        <v>-1058.38</v>
      </c>
      <c r="K29" s="104">
        <f t="shared" si="6"/>
        <v>0</v>
      </c>
      <c r="L29" s="104">
        <f t="shared" si="6"/>
        <v>0</v>
      </c>
      <c r="M29" s="104">
        <f t="shared" si="6"/>
        <v>0</v>
      </c>
      <c r="N29" s="104"/>
      <c r="O29" s="104"/>
      <c r="P29" s="8"/>
      <c r="Q29" s="8"/>
      <c r="R29" s="8"/>
      <c r="S29" s="8"/>
      <c r="T29" s="8"/>
      <c r="U29" s="8"/>
      <c r="V29" s="8"/>
      <c r="W29" s="8"/>
      <c r="X29" s="8"/>
      <c r="Y29" s="8"/>
      <c r="Z29" s="8"/>
    </row>
    <row r="30" ht="22.5" customHeight="1">
      <c r="A30" s="105" t="s">
        <v>101</v>
      </c>
      <c r="B30" s="104">
        <f t="shared" ref="B30:M30" si="7">B6+B29</f>
        <v>30794.53</v>
      </c>
      <c r="C30" s="104">
        <f t="shared" si="7"/>
        <v>30794.53</v>
      </c>
      <c r="D30" s="104">
        <f t="shared" si="7"/>
        <v>30923.53</v>
      </c>
      <c r="E30" s="104">
        <f t="shared" si="7"/>
        <v>31120.53</v>
      </c>
      <c r="F30" s="104">
        <f t="shared" si="7"/>
        <v>45978.87</v>
      </c>
      <c r="G30" s="104">
        <f t="shared" si="7"/>
        <v>47013.93</v>
      </c>
      <c r="H30" s="104">
        <f t="shared" si="7"/>
        <v>46468.43</v>
      </c>
      <c r="I30" s="104">
        <f t="shared" si="7"/>
        <v>45836.23</v>
      </c>
      <c r="J30" s="104">
        <f t="shared" si="7"/>
        <v>44777.85</v>
      </c>
      <c r="K30" s="104">
        <f t="shared" si="7"/>
        <v>44777.85</v>
      </c>
      <c r="L30" s="104">
        <f t="shared" si="7"/>
        <v>44777.85</v>
      </c>
      <c r="M30" s="104">
        <f t="shared" si="7"/>
        <v>44777.85</v>
      </c>
      <c r="N30" s="104"/>
      <c r="O30" s="104">
        <f>O11-O28</f>
        <v>13983.32</v>
      </c>
      <c r="P30" s="8"/>
      <c r="Q30" s="8"/>
      <c r="R30" s="8"/>
      <c r="S30" s="8"/>
      <c r="T30" s="8"/>
      <c r="U30" s="8"/>
      <c r="V30" s="8"/>
      <c r="W30" s="8"/>
      <c r="X30" s="8"/>
      <c r="Y30" s="8"/>
      <c r="Z30" s="8"/>
    </row>
    <row r="31" ht="13.5" customHeight="1">
      <c r="A31" s="7"/>
      <c r="B31" s="106"/>
      <c r="C31" s="106"/>
      <c r="D31" s="106"/>
      <c r="E31" s="106"/>
      <c r="F31" s="106"/>
      <c r="G31" s="106"/>
      <c r="H31" s="106"/>
      <c r="I31" s="106"/>
      <c r="J31" s="106"/>
      <c r="K31" s="106"/>
      <c r="L31" s="106"/>
      <c r="M31" s="106"/>
      <c r="N31" s="106"/>
      <c r="O31" s="106"/>
      <c r="P31" s="8"/>
      <c r="Q31" s="8"/>
      <c r="R31" s="8"/>
      <c r="S31" s="8"/>
      <c r="T31" s="8"/>
      <c r="U31" s="8"/>
      <c r="V31" s="8"/>
      <c r="W31" s="8"/>
      <c r="X31" s="8"/>
      <c r="Y31" s="8"/>
      <c r="Z31" s="8"/>
    </row>
    <row r="32" ht="13.5" customHeight="1">
      <c r="A32" s="48" t="s">
        <v>102</v>
      </c>
      <c r="B32" s="107"/>
      <c r="C32" s="107"/>
      <c r="D32" s="107"/>
      <c r="E32" s="107"/>
      <c r="F32" s="107"/>
      <c r="G32" s="107"/>
      <c r="H32" s="107"/>
      <c r="I32" s="107"/>
      <c r="J32" s="107"/>
      <c r="K32" s="107"/>
      <c r="L32" s="107"/>
      <c r="M32" s="107"/>
      <c r="N32" s="107"/>
      <c r="O32" s="107"/>
      <c r="P32" s="8"/>
      <c r="Q32" s="8"/>
      <c r="R32" s="8"/>
      <c r="S32" s="8"/>
      <c r="T32" s="8"/>
      <c r="U32" s="8"/>
      <c r="V32" s="8"/>
      <c r="W32" s="8"/>
      <c r="X32" s="8"/>
      <c r="Y32" s="8"/>
      <c r="Z32" s="8"/>
    </row>
    <row r="33" ht="13.5" customHeight="1">
      <c r="A33" s="48" t="s">
        <v>103</v>
      </c>
      <c r="B33" s="107"/>
      <c r="C33" s="107"/>
      <c r="D33" s="108"/>
      <c r="E33" s="109" t="s">
        <v>38</v>
      </c>
      <c r="F33" s="109" t="s">
        <v>38</v>
      </c>
      <c r="G33" s="108"/>
      <c r="H33" s="108"/>
      <c r="I33" s="108"/>
      <c r="J33" s="108"/>
      <c r="K33" s="108"/>
      <c r="L33" s="108"/>
      <c r="M33" s="107"/>
      <c r="N33" s="107"/>
      <c r="O33" s="107"/>
      <c r="P33" s="8"/>
      <c r="Q33" s="8"/>
      <c r="R33" s="8"/>
      <c r="S33" s="8"/>
      <c r="T33" s="8"/>
      <c r="U33" s="8"/>
      <c r="V33" s="8"/>
      <c r="W33" s="8"/>
      <c r="X33" s="8"/>
      <c r="Y33" s="8"/>
      <c r="Z33" s="8"/>
    </row>
    <row r="34" ht="13.5" customHeight="1">
      <c r="A34" s="48" t="s">
        <v>104</v>
      </c>
      <c r="B34" s="7"/>
      <c r="C34" s="7"/>
      <c r="D34" s="46"/>
      <c r="E34" s="46"/>
      <c r="F34" s="110" t="s">
        <v>38</v>
      </c>
      <c r="G34" s="46"/>
      <c r="H34" s="46"/>
      <c r="I34" s="46"/>
      <c r="J34" s="46"/>
      <c r="K34" s="46"/>
      <c r="L34" s="46"/>
      <c r="M34" s="7"/>
      <c r="N34" s="7">
        <v>2763.33</v>
      </c>
      <c r="O34" s="7"/>
      <c r="P34" s="8"/>
      <c r="Q34" s="8"/>
      <c r="R34" s="8"/>
      <c r="S34" s="8"/>
      <c r="T34" s="8"/>
      <c r="U34" s="8"/>
      <c r="V34" s="8"/>
      <c r="W34" s="8"/>
      <c r="X34" s="8"/>
      <c r="Y34" s="8"/>
      <c r="Z34" s="8"/>
    </row>
    <row r="35" ht="13.5" customHeight="1">
      <c r="A35" s="48"/>
      <c r="B35" s="107"/>
      <c r="C35" s="107"/>
      <c r="D35" s="108"/>
      <c r="E35" s="109"/>
      <c r="F35" s="109"/>
      <c r="G35" s="108"/>
      <c r="H35" s="110"/>
      <c r="I35" s="108"/>
      <c r="J35" s="108"/>
      <c r="K35" s="108"/>
      <c r="L35" s="108"/>
      <c r="M35" s="107"/>
      <c r="N35" s="107"/>
      <c r="O35" s="107"/>
      <c r="P35" s="107"/>
      <c r="Q35" s="107"/>
      <c r="R35" s="107"/>
      <c r="S35" s="107"/>
      <c r="T35" s="107"/>
      <c r="U35" s="107"/>
      <c r="V35" s="107"/>
      <c r="W35" s="8"/>
      <c r="X35" s="8"/>
      <c r="Y35" s="8"/>
      <c r="Z35" s="8"/>
    </row>
    <row r="36" ht="13.5" customHeight="1">
      <c r="A36" s="7"/>
      <c r="B36" s="7"/>
      <c r="C36" s="7"/>
      <c r="D36" s="46"/>
      <c r="E36" s="46"/>
      <c r="F36" s="110"/>
      <c r="G36" s="46"/>
      <c r="H36" s="110"/>
      <c r="I36" s="108"/>
      <c r="J36" s="108"/>
      <c r="K36" s="108"/>
      <c r="L36" s="109"/>
      <c r="M36" s="111"/>
      <c r="N36" s="107"/>
      <c r="O36" s="107"/>
      <c r="P36" s="107"/>
      <c r="Q36" s="107"/>
      <c r="R36" s="107"/>
      <c r="S36" s="107"/>
      <c r="T36" s="107"/>
      <c r="U36" s="107"/>
      <c r="V36" s="107"/>
      <c r="W36" s="8"/>
      <c r="X36" s="8"/>
      <c r="Y36" s="8"/>
      <c r="Z36" s="8"/>
    </row>
    <row r="37" ht="13.5" customHeight="1">
      <c r="A37" s="8"/>
      <c r="B37" s="8"/>
      <c r="C37" s="8"/>
      <c r="D37" s="8"/>
      <c r="E37" s="8"/>
      <c r="F37" s="112"/>
      <c r="G37" s="8"/>
      <c r="H37" s="8"/>
      <c r="I37" s="8"/>
      <c r="J37" s="8"/>
      <c r="K37" s="8"/>
      <c r="L37" s="8"/>
      <c r="M37" s="8"/>
      <c r="N37" s="8"/>
      <c r="O37" s="8"/>
      <c r="P37" s="8"/>
      <c r="Q37" s="8"/>
      <c r="R37" s="8"/>
      <c r="S37" s="8"/>
      <c r="T37" s="8"/>
      <c r="U37" s="8"/>
      <c r="V37" s="8"/>
      <c r="W37" s="8"/>
      <c r="X37" s="8"/>
      <c r="Y37" s="8"/>
      <c r="Z37" s="8"/>
    </row>
    <row r="38" ht="13.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3.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3.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3.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ht="15.7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ht="15.7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ht="15.7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ht="15.7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row r="1005" ht="15.7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row>
    <row r="1006" ht="15.7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row>
    <row r="1007" ht="15.7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row>
    <row r="1008" ht="15.7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row>
    <row r="1009" ht="15.7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row>
    <row r="1010" ht="15.7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row>
    <row r="1011" ht="15.7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row>
  </sheetData>
  <printOptions/>
  <pageMargins bottom="1.0" footer="0.0" header="0.0" left="1.0" right="1.0" top="1.0"/>
  <pageSetup orientation="portrait"/>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30.38"/>
    <col customWidth="1" min="2" max="2" width="12.63"/>
    <col customWidth="1" min="3" max="4" width="4.13"/>
    <col customWidth="1" min="5" max="5" width="23.38"/>
    <col customWidth="1" min="6" max="6" width="12.63"/>
  </cols>
  <sheetData>
    <row r="1" ht="13.5" customHeight="1">
      <c r="A1" s="6" t="s">
        <v>8</v>
      </c>
      <c r="B1" s="7"/>
      <c r="C1" s="7"/>
      <c r="D1" s="7"/>
      <c r="E1" s="7"/>
      <c r="F1" s="7"/>
      <c r="G1" s="8"/>
      <c r="H1" s="8"/>
      <c r="I1" s="8"/>
      <c r="J1" s="8"/>
      <c r="K1" s="8"/>
      <c r="L1" s="8"/>
      <c r="M1" s="8"/>
      <c r="N1" s="8"/>
      <c r="O1" s="8"/>
      <c r="P1" s="8"/>
      <c r="Q1" s="8"/>
      <c r="R1" s="8"/>
      <c r="S1" s="8"/>
      <c r="T1" s="8"/>
      <c r="U1" s="8"/>
      <c r="V1" s="8"/>
      <c r="W1" s="8"/>
      <c r="X1" s="8"/>
      <c r="Y1" s="8"/>
      <c r="Z1" s="8"/>
    </row>
    <row r="2" ht="13.5" customHeight="1">
      <c r="A2" s="6" t="s">
        <v>9</v>
      </c>
      <c r="B2" s="7"/>
      <c r="C2" s="7"/>
      <c r="D2" s="7"/>
      <c r="E2" s="7"/>
      <c r="F2" s="7"/>
      <c r="G2" s="8"/>
      <c r="H2" s="8"/>
      <c r="I2" s="8"/>
      <c r="J2" s="8"/>
      <c r="K2" s="8"/>
      <c r="L2" s="8"/>
      <c r="M2" s="8"/>
      <c r="N2" s="8"/>
      <c r="O2" s="8"/>
      <c r="P2" s="8"/>
      <c r="Q2" s="8"/>
      <c r="R2" s="8"/>
      <c r="S2" s="8"/>
      <c r="T2" s="8"/>
      <c r="U2" s="8"/>
      <c r="V2" s="8"/>
      <c r="W2" s="8"/>
      <c r="X2" s="8"/>
      <c r="Y2" s="8"/>
      <c r="Z2" s="8"/>
    </row>
    <row r="3" ht="13.5" customHeight="1">
      <c r="A3" s="9" t="s">
        <v>105</v>
      </c>
      <c r="B3" s="7"/>
      <c r="C3" s="7"/>
      <c r="D3" s="7"/>
      <c r="E3" s="7"/>
      <c r="F3" s="7"/>
      <c r="G3" s="8"/>
      <c r="H3" s="8"/>
      <c r="I3" s="8"/>
      <c r="J3" s="8"/>
      <c r="K3" s="8"/>
      <c r="L3" s="8"/>
      <c r="M3" s="8"/>
      <c r="N3" s="8"/>
      <c r="O3" s="8"/>
      <c r="P3" s="8"/>
      <c r="Q3" s="8"/>
      <c r="R3" s="8"/>
      <c r="S3" s="8"/>
      <c r="T3" s="8"/>
      <c r="U3" s="8"/>
      <c r="V3" s="8"/>
      <c r="W3" s="8"/>
      <c r="X3" s="8"/>
      <c r="Y3" s="8"/>
      <c r="Z3" s="8"/>
    </row>
    <row r="4" ht="13.5" customHeight="1">
      <c r="A4" s="7"/>
      <c r="B4" s="10"/>
      <c r="C4" s="7"/>
      <c r="D4" s="7"/>
      <c r="E4" s="7"/>
      <c r="F4" s="7"/>
      <c r="G4" s="8"/>
      <c r="H4" s="8"/>
      <c r="I4" s="8"/>
      <c r="J4" s="8"/>
      <c r="K4" s="8"/>
      <c r="L4" s="8"/>
      <c r="M4" s="8"/>
      <c r="N4" s="8"/>
      <c r="O4" s="8"/>
      <c r="P4" s="8"/>
      <c r="Q4" s="8"/>
      <c r="R4" s="8"/>
      <c r="S4" s="8"/>
      <c r="T4" s="8"/>
      <c r="U4" s="8"/>
      <c r="V4" s="8"/>
      <c r="W4" s="8"/>
      <c r="X4" s="8"/>
      <c r="Y4" s="8"/>
      <c r="Z4" s="8"/>
    </row>
    <row r="5" ht="14.25" customHeight="1">
      <c r="A5" s="11"/>
      <c r="B5" s="12" t="s">
        <v>11</v>
      </c>
      <c r="C5" s="13"/>
      <c r="D5" s="7"/>
      <c r="E5" s="10"/>
      <c r="F5" s="10"/>
      <c r="G5" s="8"/>
      <c r="H5" s="8"/>
      <c r="I5" s="8"/>
      <c r="J5" s="8"/>
      <c r="K5" s="8"/>
      <c r="L5" s="8"/>
      <c r="M5" s="8"/>
      <c r="N5" s="8"/>
      <c r="O5" s="8"/>
      <c r="P5" s="8"/>
      <c r="Q5" s="8"/>
      <c r="R5" s="8"/>
      <c r="S5" s="8"/>
      <c r="T5" s="8"/>
      <c r="U5" s="8"/>
      <c r="V5" s="8"/>
      <c r="W5" s="8"/>
      <c r="X5" s="8"/>
      <c r="Y5" s="8"/>
      <c r="Z5" s="8"/>
    </row>
    <row r="6" ht="14.25" customHeight="1">
      <c r="A6" s="14" t="s">
        <v>12</v>
      </c>
      <c r="B6" s="15"/>
      <c r="C6" s="7"/>
      <c r="D6" s="11"/>
      <c r="E6" s="16" t="s">
        <v>13</v>
      </c>
      <c r="F6" s="17"/>
      <c r="G6" s="8"/>
      <c r="H6" s="8"/>
      <c r="I6" s="8"/>
      <c r="J6" s="8"/>
      <c r="K6" s="8"/>
      <c r="L6" s="8"/>
      <c r="M6" s="8"/>
      <c r="N6" s="8"/>
      <c r="O6" s="8"/>
      <c r="P6" s="8"/>
      <c r="Q6" s="8"/>
      <c r="R6" s="8"/>
      <c r="S6" s="8"/>
      <c r="T6" s="8"/>
      <c r="U6" s="8"/>
      <c r="V6" s="8"/>
      <c r="W6" s="8"/>
      <c r="X6" s="8"/>
      <c r="Y6" s="8"/>
      <c r="Z6" s="8"/>
    </row>
    <row r="7" ht="14.25" customHeight="1">
      <c r="A7" s="18" t="s">
        <v>14</v>
      </c>
      <c r="B7" s="19">
        <v>712.3</v>
      </c>
      <c r="C7" s="7"/>
      <c r="D7" s="7"/>
      <c r="E7" s="20"/>
      <c r="F7" s="21"/>
      <c r="G7" s="8"/>
      <c r="H7" s="8"/>
      <c r="I7" s="8"/>
      <c r="J7" s="8"/>
      <c r="K7" s="8"/>
      <c r="L7" s="8"/>
      <c r="M7" s="8"/>
      <c r="N7" s="8"/>
      <c r="O7" s="8"/>
      <c r="P7" s="8"/>
      <c r="Q7" s="8"/>
      <c r="R7" s="8"/>
      <c r="S7" s="8"/>
      <c r="T7" s="8"/>
      <c r="U7" s="8"/>
      <c r="V7" s="8"/>
      <c r="W7" s="8"/>
      <c r="X7" s="8"/>
      <c r="Y7" s="8"/>
      <c r="Z7" s="8"/>
    </row>
    <row r="8" ht="13.5" customHeight="1">
      <c r="A8" s="18" t="s">
        <v>15</v>
      </c>
      <c r="B8" s="22">
        <f>'2023 HOA P&amp;L'!O9</f>
        <v>19271</v>
      </c>
      <c r="C8" s="7"/>
      <c r="D8" s="7"/>
      <c r="E8" s="23" t="s">
        <v>16</v>
      </c>
      <c r="F8" s="24">
        <v>32454.9</v>
      </c>
      <c r="G8" s="8"/>
      <c r="H8" s="8"/>
      <c r="I8" s="8"/>
      <c r="J8" s="8"/>
      <c r="K8" s="8"/>
      <c r="L8" s="8"/>
      <c r="M8" s="8"/>
      <c r="N8" s="8"/>
      <c r="O8" s="8"/>
      <c r="P8" s="8"/>
      <c r="Q8" s="8"/>
      <c r="R8" s="8"/>
      <c r="S8" s="8"/>
      <c r="T8" s="8"/>
      <c r="U8" s="8"/>
      <c r="V8" s="8"/>
      <c r="W8" s="8"/>
      <c r="X8" s="8"/>
      <c r="Y8" s="8"/>
      <c r="Z8" s="8"/>
    </row>
    <row r="9" ht="13.5" customHeight="1">
      <c r="A9" s="14" t="s">
        <v>17</v>
      </c>
      <c r="B9" s="25">
        <f>B8+B7</f>
        <v>19983.3</v>
      </c>
      <c r="C9" s="7"/>
      <c r="D9" s="7"/>
      <c r="E9" s="18" t="s">
        <v>18</v>
      </c>
      <c r="F9" s="26">
        <f>B9</f>
        <v>19983.3</v>
      </c>
      <c r="G9" s="8"/>
      <c r="H9" s="8"/>
      <c r="I9" s="8"/>
      <c r="J9" s="8"/>
      <c r="K9" s="8"/>
      <c r="L9" s="8"/>
      <c r="M9" s="8"/>
      <c r="N9" s="8"/>
      <c r="O9" s="8"/>
      <c r="P9" s="8"/>
      <c r="Q9" s="8"/>
      <c r="R9" s="8"/>
      <c r="S9" s="8"/>
      <c r="T9" s="8"/>
      <c r="U9" s="8"/>
      <c r="V9" s="8"/>
      <c r="W9" s="8"/>
      <c r="X9" s="8"/>
      <c r="Y9" s="8"/>
      <c r="Z9" s="8"/>
    </row>
    <row r="10" ht="13.5" customHeight="1">
      <c r="A10" s="7"/>
      <c r="B10" s="27"/>
      <c r="C10" s="7"/>
      <c r="D10" s="7"/>
      <c r="E10" s="18" t="s">
        <v>19</v>
      </c>
      <c r="F10" s="26">
        <f>B28</f>
        <v>5999.98</v>
      </c>
      <c r="G10" s="8"/>
      <c r="H10" s="8"/>
      <c r="I10" s="8"/>
      <c r="J10" s="8"/>
      <c r="K10" s="8"/>
      <c r="L10" s="8"/>
      <c r="M10" s="8"/>
      <c r="N10" s="8"/>
      <c r="O10" s="8"/>
      <c r="P10" s="8"/>
      <c r="Q10" s="8"/>
      <c r="R10" s="8"/>
      <c r="S10" s="8"/>
      <c r="T10" s="8"/>
      <c r="U10" s="8"/>
      <c r="V10" s="8"/>
      <c r="W10" s="8"/>
      <c r="X10" s="8"/>
      <c r="Y10" s="8"/>
      <c r="Z10" s="8"/>
    </row>
    <row r="11" ht="13.5" customHeight="1">
      <c r="A11" s="28" t="s">
        <v>20</v>
      </c>
      <c r="B11" s="29"/>
      <c r="C11" s="7"/>
      <c r="D11" s="7"/>
      <c r="E11" s="6" t="s">
        <v>21</v>
      </c>
      <c r="F11" s="30">
        <f>F9-F10</f>
        <v>13983.32</v>
      </c>
      <c r="G11" s="8"/>
      <c r="H11" s="8"/>
      <c r="I11" s="8"/>
      <c r="J11" s="8"/>
      <c r="K11" s="8"/>
      <c r="L11" s="8"/>
      <c r="M11" s="8"/>
      <c r="N11" s="8"/>
      <c r="O11" s="8"/>
      <c r="P11" s="8"/>
      <c r="Q11" s="8"/>
      <c r="R11" s="8"/>
      <c r="S11" s="8"/>
      <c r="T11" s="8"/>
      <c r="U11" s="8"/>
      <c r="V11" s="8"/>
      <c r="W11" s="8"/>
      <c r="X11" s="8"/>
      <c r="Y11" s="8"/>
      <c r="Z11" s="8"/>
    </row>
    <row r="12" ht="13.5" customHeight="1">
      <c r="A12" s="18" t="s">
        <v>22</v>
      </c>
      <c r="B12" s="31">
        <f>'2023 HOA P&amp;L'!O15</f>
        <v>3546.3</v>
      </c>
      <c r="C12" s="7"/>
      <c r="D12" s="7"/>
      <c r="E12" s="32" t="s">
        <v>23</v>
      </c>
      <c r="F12" s="33">
        <v>0.0</v>
      </c>
      <c r="G12" s="8"/>
      <c r="H12" s="8"/>
      <c r="I12" s="8"/>
      <c r="J12" s="8"/>
      <c r="K12" s="8"/>
      <c r="L12" s="8"/>
      <c r="M12" s="8"/>
      <c r="N12" s="8"/>
      <c r="O12" s="8"/>
      <c r="P12" s="8"/>
      <c r="Q12" s="8"/>
      <c r="R12" s="8"/>
      <c r="S12" s="8"/>
      <c r="T12" s="8"/>
      <c r="U12" s="8"/>
      <c r="V12" s="8"/>
      <c r="W12" s="8"/>
      <c r="X12" s="8"/>
      <c r="Y12" s="8"/>
      <c r="Z12" s="8"/>
    </row>
    <row r="13" ht="13.5" customHeight="1">
      <c r="A13" s="18" t="s">
        <v>24</v>
      </c>
      <c r="B13" s="34"/>
      <c r="C13" s="35"/>
      <c r="D13" s="7"/>
      <c r="E13" s="32" t="s">
        <v>25</v>
      </c>
      <c r="F13" s="36">
        <v>1660.37</v>
      </c>
      <c r="G13" s="8"/>
      <c r="H13" s="8"/>
      <c r="I13" s="8"/>
      <c r="J13" s="8"/>
      <c r="K13" s="8"/>
      <c r="L13" s="8"/>
      <c r="M13" s="8"/>
      <c r="N13" s="8"/>
      <c r="O13" s="8"/>
      <c r="P13" s="8"/>
      <c r="Q13" s="8"/>
      <c r="R13" s="8"/>
      <c r="S13" s="8"/>
      <c r="T13" s="8"/>
      <c r="U13" s="8"/>
      <c r="V13" s="8"/>
      <c r="W13" s="8"/>
      <c r="X13" s="8"/>
      <c r="Y13" s="8"/>
      <c r="Z13" s="8"/>
    </row>
    <row r="14" ht="13.5" customHeight="1">
      <c r="A14" s="18" t="s">
        <v>26</v>
      </c>
      <c r="B14" s="37">
        <f>'2023 HOA P&amp;L'!O16</f>
        <v>779.93</v>
      </c>
      <c r="C14" s="7"/>
      <c r="D14" s="7"/>
      <c r="E14" s="38" t="s">
        <v>106</v>
      </c>
      <c r="F14" s="39">
        <f>F8+F11+F12-F13</f>
        <v>44777.85</v>
      </c>
      <c r="G14" s="8"/>
      <c r="H14" s="8"/>
      <c r="I14" s="8"/>
      <c r="J14" s="8"/>
      <c r="K14" s="8"/>
      <c r="L14" s="8"/>
      <c r="M14" s="8"/>
      <c r="N14" s="8"/>
      <c r="O14" s="8"/>
      <c r="P14" s="8"/>
      <c r="Q14" s="8"/>
      <c r="R14" s="8"/>
      <c r="S14" s="8"/>
      <c r="T14" s="8"/>
      <c r="U14" s="8"/>
      <c r="V14" s="8"/>
      <c r="W14" s="8"/>
      <c r="X14" s="8"/>
      <c r="Y14" s="8"/>
      <c r="Z14" s="8"/>
    </row>
    <row r="15" ht="13.5" customHeight="1">
      <c r="A15" s="28" t="s">
        <v>28</v>
      </c>
      <c r="B15" s="40">
        <f>SUM(B12:B14)</f>
        <v>4326.23</v>
      </c>
      <c r="C15" s="7"/>
      <c r="D15" s="7"/>
      <c r="E15" s="18" t="s">
        <v>29</v>
      </c>
      <c r="F15" s="41">
        <v>20000.0</v>
      </c>
      <c r="G15" s="8"/>
      <c r="H15" s="8"/>
      <c r="I15" s="8"/>
      <c r="J15" s="8"/>
      <c r="K15" s="8"/>
      <c r="L15" s="8"/>
      <c r="M15" s="8"/>
      <c r="N15" s="8"/>
      <c r="O15" s="8"/>
      <c r="P15" s="8"/>
      <c r="Q15" s="8"/>
      <c r="R15" s="8"/>
      <c r="S15" s="8"/>
      <c r="T15" s="8"/>
      <c r="U15" s="8"/>
      <c r="V15" s="8"/>
      <c r="W15" s="8"/>
      <c r="X15" s="8"/>
      <c r="Y15" s="8"/>
      <c r="Z15" s="8"/>
    </row>
    <row r="16" ht="13.5" customHeight="1">
      <c r="A16" s="18" t="s">
        <v>30</v>
      </c>
      <c r="B16" s="42">
        <f>'2023 HOA P&amp;L'!O17</f>
        <v>82.33</v>
      </c>
      <c r="C16" s="7"/>
      <c r="D16" s="7"/>
      <c r="E16" s="6" t="s">
        <v>31</v>
      </c>
      <c r="F16" s="27">
        <f>F14-F15</f>
        <v>24777.85</v>
      </c>
      <c r="G16" s="8"/>
      <c r="H16" s="8"/>
      <c r="I16" s="8"/>
      <c r="J16" s="8"/>
      <c r="K16" s="8"/>
      <c r="L16" s="8"/>
      <c r="M16" s="8"/>
      <c r="N16" s="8"/>
      <c r="O16" s="8"/>
      <c r="P16" s="8"/>
      <c r="Q16" s="8"/>
      <c r="R16" s="8"/>
      <c r="S16" s="8"/>
      <c r="T16" s="8"/>
      <c r="U16" s="8"/>
      <c r="V16" s="8"/>
      <c r="W16" s="8"/>
      <c r="X16" s="8"/>
      <c r="Y16" s="8"/>
      <c r="Z16" s="8"/>
    </row>
    <row r="17" ht="13.5" customHeight="1">
      <c r="A17" s="18" t="s">
        <v>32</v>
      </c>
      <c r="B17" s="43">
        <f>'2023 HOA P&amp;L'!O18</f>
        <v>89.68</v>
      </c>
      <c r="C17" s="7"/>
      <c r="D17" s="7"/>
      <c r="E17" s="7"/>
      <c r="F17" s="44"/>
      <c r="G17" s="8"/>
      <c r="H17" s="8"/>
      <c r="I17" s="8"/>
      <c r="J17" s="8"/>
      <c r="K17" s="8"/>
      <c r="L17" s="8"/>
      <c r="M17" s="8"/>
      <c r="N17" s="8"/>
      <c r="O17" s="8"/>
      <c r="P17" s="8"/>
      <c r="Q17" s="8"/>
      <c r="R17" s="8"/>
      <c r="S17" s="8"/>
      <c r="T17" s="8"/>
      <c r="U17" s="8"/>
      <c r="V17" s="8"/>
      <c r="W17" s="8"/>
      <c r="X17" s="8"/>
      <c r="Y17" s="8"/>
      <c r="Z17" s="8"/>
    </row>
    <row r="18" ht="13.5" customHeight="1">
      <c r="A18" s="18" t="s">
        <v>33</v>
      </c>
      <c r="B18" s="43">
        <f>'2023 HOA P&amp;L'!O19</f>
        <v>154.8</v>
      </c>
      <c r="C18" s="7"/>
      <c r="D18" s="7"/>
      <c r="E18" s="45" t="s">
        <v>34</v>
      </c>
      <c r="F18" s="46">
        <f>'Pending Expenses'!G20</f>
        <v>22321.77</v>
      </c>
      <c r="G18" s="8"/>
      <c r="H18" s="8"/>
      <c r="I18" s="8"/>
      <c r="J18" s="8"/>
      <c r="K18" s="8"/>
      <c r="L18" s="8"/>
      <c r="M18" s="8"/>
      <c r="N18" s="8"/>
      <c r="O18" s="8"/>
      <c r="P18" s="8"/>
      <c r="Q18" s="8"/>
      <c r="R18" s="8"/>
      <c r="S18" s="8"/>
      <c r="T18" s="8"/>
      <c r="U18" s="8"/>
      <c r="V18" s="8"/>
      <c r="W18" s="8"/>
      <c r="X18" s="8"/>
      <c r="Y18" s="8"/>
      <c r="Z18" s="8"/>
    </row>
    <row r="19" ht="13.5" customHeight="1">
      <c r="A19" s="18" t="s">
        <v>35</v>
      </c>
      <c r="B19" s="43">
        <f>'2023 HOA P&amp;L'!O20</f>
        <v>30</v>
      </c>
      <c r="C19" s="7"/>
      <c r="D19" s="7"/>
      <c r="E19" s="45" t="s">
        <v>107</v>
      </c>
      <c r="F19" s="46">
        <f>F16-F18</f>
        <v>2456.08</v>
      </c>
      <c r="G19" s="8"/>
      <c r="H19" s="8"/>
      <c r="I19" s="8"/>
      <c r="J19" s="8"/>
      <c r="K19" s="8"/>
      <c r="L19" s="8"/>
      <c r="M19" s="8"/>
      <c r="N19" s="8"/>
      <c r="O19" s="8"/>
      <c r="P19" s="8"/>
      <c r="Q19" s="8"/>
      <c r="R19" s="8"/>
      <c r="S19" s="8"/>
      <c r="T19" s="8"/>
      <c r="U19" s="8"/>
      <c r="V19" s="8"/>
      <c r="W19" s="8"/>
      <c r="X19" s="8"/>
      <c r="Y19" s="8"/>
      <c r="Z19" s="8"/>
    </row>
    <row r="20" ht="13.5" customHeight="1">
      <c r="A20" s="18" t="s">
        <v>37</v>
      </c>
      <c r="B20" s="47">
        <f>'2023 HOA P&amp;L'!O21</f>
        <v>120</v>
      </c>
      <c r="C20" s="7"/>
      <c r="D20" s="7"/>
      <c r="E20" s="48" t="s">
        <v>38</v>
      </c>
      <c r="F20" s="7"/>
      <c r="G20" s="8"/>
      <c r="H20" s="8"/>
      <c r="I20" s="8"/>
      <c r="J20" s="8"/>
      <c r="K20" s="8"/>
      <c r="L20" s="8"/>
      <c r="M20" s="8"/>
      <c r="N20" s="8"/>
      <c r="O20" s="8"/>
      <c r="P20" s="8"/>
      <c r="Q20" s="8"/>
      <c r="R20" s="8"/>
      <c r="S20" s="8"/>
      <c r="T20" s="8"/>
      <c r="U20" s="8"/>
      <c r="V20" s="8"/>
      <c r="W20" s="8"/>
      <c r="X20" s="8"/>
      <c r="Y20" s="8"/>
      <c r="Z20" s="8"/>
    </row>
    <row r="21" ht="13.5" customHeight="1">
      <c r="A21" s="28" t="s">
        <v>39</v>
      </c>
      <c r="B21" s="40">
        <f>SUM(B16:B20)</f>
        <v>476.81</v>
      </c>
      <c r="C21" s="7"/>
      <c r="D21" s="7"/>
      <c r="E21" s="7"/>
      <c r="F21" s="7"/>
      <c r="G21" s="8"/>
      <c r="H21" s="8"/>
      <c r="I21" s="8"/>
      <c r="J21" s="8"/>
      <c r="K21" s="8"/>
      <c r="L21" s="8"/>
      <c r="M21" s="8"/>
      <c r="N21" s="8"/>
      <c r="O21" s="8"/>
      <c r="P21" s="8"/>
      <c r="Q21" s="8"/>
      <c r="R21" s="8"/>
      <c r="S21" s="8"/>
      <c r="T21" s="8"/>
      <c r="U21" s="8"/>
      <c r="V21" s="8"/>
      <c r="W21" s="8"/>
      <c r="X21" s="8"/>
      <c r="Y21" s="8"/>
      <c r="Z21" s="8"/>
    </row>
    <row r="22" ht="13.5" customHeight="1">
      <c r="A22" s="18" t="s">
        <v>40</v>
      </c>
      <c r="B22" s="113">
        <v>652.0</v>
      </c>
      <c r="C22" s="7"/>
      <c r="D22" s="7"/>
      <c r="E22" s="7"/>
      <c r="F22" s="7"/>
      <c r="G22" s="8"/>
      <c r="H22" s="8"/>
      <c r="I22" s="8"/>
      <c r="J22" s="8"/>
      <c r="K22" s="8"/>
      <c r="L22" s="8"/>
      <c r="M22" s="8"/>
      <c r="N22" s="8"/>
      <c r="O22" s="8"/>
      <c r="P22" s="8"/>
      <c r="Q22" s="8"/>
      <c r="R22" s="8"/>
      <c r="S22" s="8"/>
      <c r="T22" s="8"/>
      <c r="U22" s="8"/>
      <c r="V22" s="8"/>
      <c r="W22" s="8"/>
      <c r="X22" s="8"/>
      <c r="Y22" s="8"/>
      <c r="Z22" s="8"/>
    </row>
    <row r="23" ht="13.5" customHeight="1">
      <c r="A23" s="28" t="s">
        <v>41</v>
      </c>
      <c r="B23" s="40">
        <f>B22</f>
        <v>652</v>
      </c>
      <c r="C23" s="7"/>
      <c r="D23" s="7"/>
      <c r="E23" s="7"/>
      <c r="F23" s="7"/>
      <c r="G23" s="8"/>
      <c r="H23" s="8"/>
      <c r="I23" s="8"/>
      <c r="J23" s="8"/>
      <c r="K23" s="8"/>
      <c r="L23" s="8"/>
      <c r="M23" s="8"/>
      <c r="N23" s="8"/>
      <c r="O23" s="8"/>
      <c r="P23" s="8"/>
      <c r="Q23" s="8"/>
      <c r="R23" s="8"/>
      <c r="S23" s="8"/>
      <c r="T23" s="8"/>
      <c r="U23" s="8"/>
      <c r="V23" s="8"/>
      <c r="W23" s="8"/>
      <c r="X23" s="8"/>
      <c r="Y23" s="8"/>
      <c r="Z23" s="8"/>
    </row>
    <row r="24" ht="13.5" customHeight="1">
      <c r="A24" s="18" t="s">
        <v>42</v>
      </c>
      <c r="B24" s="27">
        <f>'2023 HOA P&amp;L'!O23</f>
        <v>176</v>
      </c>
      <c r="C24" s="7"/>
      <c r="D24" s="7"/>
      <c r="E24" s="7"/>
      <c r="F24" s="7"/>
      <c r="G24" s="8"/>
      <c r="H24" s="8"/>
      <c r="I24" s="8"/>
      <c r="J24" s="8"/>
      <c r="K24" s="8"/>
      <c r="L24" s="8"/>
      <c r="M24" s="8"/>
      <c r="N24" s="8"/>
      <c r="O24" s="8"/>
      <c r="P24" s="8"/>
      <c r="Q24" s="8"/>
      <c r="R24" s="8"/>
      <c r="S24" s="8"/>
      <c r="T24" s="8"/>
      <c r="U24" s="8"/>
      <c r="V24" s="8"/>
      <c r="W24" s="8"/>
      <c r="X24" s="8"/>
      <c r="Y24" s="8"/>
      <c r="Z24" s="8"/>
    </row>
    <row r="25" ht="13.5" customHeight="1">
      <c r="A25" s="18" t="s">
        <v>43</v>
      </c>
      <c r="B25" s="19">
        <f>'2023 HOA P&amp;L'!O24</f>
        <v>234.82</v>
      </c>
      <c r="C25" s="7"/>
      <c r="D25" s="7"/>
      <c r="E25" s="7"/>
      <c r="F25" s="7"/>
      <c r="G25" s="8"/>
      <c r="H25" s="8"/>
      <c r="I25" s="8"/>
      <c r="J25" s="8"/>
      <c r="K25" s="8"/>
      <c r="L25" s="8"/>
      <c r="M25" s="8"/>
      <c r="N25" s="8"/>
      <c r="O25" s="8"/>
      <c r="P25" s="8"/>
      <c r="Q25" s="8"/>
      <c r="R25" s="8"/>
      <c r="S25" s="8"/>
      <c r="T25" s="8"/>
      <c r="U25" s="8"/>
      <c r="V25" s="8"/>
      <c r="W25" s="8"/>
      <c r="X25" s="8"/>
      <c r="Y25" s="8"/>
      <c r="Z25" s="8"/>
    </row>
    <row r="26" ht="13.5" customHeight="1">
      <c r="A26" s="18" t="s">
        <v>44</v>
      </c>
      <c r="B26" s="19">
        <f>'2023 HOA P&amp;L'!O25</f>
        <v>134.12</v>
      </c>
      <c r="C26" s="7"/>
      <c r="D26" s="7"/>
      <c r="E26" s="7"/>
      <c r="F26" s="7"/>
      <c r="G26" s="8"/>
      <c r="H26" s="8"/>
      <c r="I26" s="8"/>
      <c r="J26" s="8"/>
      <c r="K26" s="8"/>
      <c r="L26" s="8"/>
      <c r="M26" s="8"/>
      <c r="N26" s="8"/>
      <c r="O26" s="8"/>
      <c r="P26" s="8"/>
      <c r="Q26" s="8"/>
      <c r="R26" s="8"/>
      <c r="S26" s="8"/>
      <c r="T26" s="8"/>
      <c r="U26" s="8"/>
      <c r="V26" s="8"/>
      <c r="W26" s="8"/>
      <c r="X26" s="8"/>
      <c r="Y26" s="8"/>
      <c r="Z26" s="8"/>
    </row>
    <row r="27" ht="13.5" customHeight="1">
      <c r="A27" s="28" t="s">
        <v>45</v>
      </c>
      <c r="B27" s="49">
        <f>SUM(B24:B26)</f>
        <v>544.94</v>
      </c>
      <c r="C27" s="7"/>
      <c r="D27" s="7"/>
      <c r="E27" s="7"/>
      <c r="F27" s="7"/>
      <c r="G27" s="8"/>
      <c r="H27" s="8"/>
      <c r="I27" s="8"/>
      <c r="J27" s="8"/>
      <c r="K27" s="8"/>
      <c r="L27" s="8"/>
      <c r="M27" s="8"/>
      <c r="N27" s="8"/>
      <c r="O27" s="8"/>
      <c r="P27" s="8"/>
      <c r="Q27" s="8"/>
      <c r="R27" s="8"/>
      <c r="S27" s="8"/>
      <c r="T27" s="8"/>
      <c r="U27" s="8"/>
      <c r="V27" s="8"/>
      <c r="W27" s="8"/>
      <c r="X27" s="8"/>
      <c r="Y27" s="8"/>
      <c r="Z27" s="8"/>
    </row>
    <row r="28" ht="13.5" customHeight="1">
      <c r="A28" s="28" t="s">
        <v>46</v>
      </c>
      <c r="B28" s="40">
        <f>B15+B21+B23+B27</f>
        <v>5999.98</v>
      </c>
      <c r="C28" s="7"/>
      <c r="D28" s="7"/>
      <c r="E28" s="7"/>
      <c r="F28" s="7"/>
      <c r="G28" s="8"/>
      <c r="H28" s="8"/>
      <c r="I28" s="8"/>
      <c r="J28" s="8"/>
      <c r="K28" s="8"/>
      <c r="L28" s="8"/>
      <c r="M28" s="8"/>
      <c r="N28" s="8"/>
      <c r="O28" s="8"/>
      <c r="P28" s="8"/>
      <c r="Q28" s="8"/>
      <c r="R28" s="8"/>
      <c r="S28" s="8"/>
      <c r="T28" s="8"/>
      <c r="U28" s="8"/>
      <c r="V28" s="8"/>
      <c r="W28" s="8"/>
      <c r="X28" s="8"/>
      <c r="Y28" s="8"/>
      <c r="Z28" s="8"/>
    </row>
    <row r="29" ht="13.5" customHeight="1">
      <c r="A29" s="14" t="s">
        <v>47</v>
      </c>
      <c r="B29" s="50">
        <f>B9-B28</f>
        <v>13983.32</v>
      </c>
      <c r="C29" s="7"/>
      <c r="D29" s="7"/>
      <c r="E29" s="7"/>
      <c r="F29" s="7"/>
      <c r="G29" s="8"/>
      <c r="H29" s="8"/>
      <c r="I29" s="8"/>
      <c r="J29" s="8"/>
      <c r="K29" s="8"/>
      <c r="L29" s="8"/>
      <c r="M29" s="8"/>
      <c r="N29" s="8"/>
      <c r="O29" s="8"/>
      <c r="P29" s="8"/>
      <c r="Q29" s="8"/>
      <c r="R29" s="8"/>
      <c r="S29" s="8"/>
      <c r="T29" s="8"/>
      <c r="U29" s="8"/>
      <c r="V29" s="8"/>
      <c r="W29" s="8"/>
      <c r="X29" s="8"/>
      <c r="Y29" s="8"/>
      <c r="Z29" s="8"/>
    </row>
    <row r="30" ht="13.5" customHeight="1">
      <c r="A30" s="51"/>
      <c r="B30" s="52"/>
      <c r="C30" s="7"/>
      <c r="D30" s="7"/>
      <c r="E30" s="7"/>
      <c r="F30" s="7"/>
      <c r="G30" s="8"/>
      <c r="H30" s="8"/>
      <c r="I30" s="8"/>
      <c r="J30" s="8"/>
      <c r="K30" s="8"/>
      <c r="L30" s="8"/>
      <c r="M30" s="8"/>
      <c r="N30" s="8"/>
      <c r="O30" s="8"/>
      <c r="P30" s="8"/>
      <c r="Q30" s="8"/>
      <c r="R30" s="8"/>
      <c r="S30" s="8"/>
      <c r="T30" s="8"/>
      <c r="U30" s="8"/>
      <c r="V30" s="8"/>
      <c r="W30" s="8"/>
      <c r="X30" s="8"/>
      <c r="Y30" s="8"/>
      <c r="Z30" s="8"/>
    </row>
    <row r="31" ht="13.5" customHeight="1">
      <c r="A31" s="51"/>
      <c r="B31" s="52"/>
      <c r="C31" s="7"/>
      <c r="D31" s="7"/>
      <c r="E31" s="7"/>
      <c r="F31" s="7"/>
      <c r="G31" s="8"/>
      <c r="H31" s="8"/>
      <c r="I31" s="8"/>
      <c r="J31" s="8"/>
      <c r="K31" s="8"/>
      <c r="L31" s="8"/>
      <c r="M31" s="8"/>
      <c r="N31" s="8"/>
      <c r="O31" s="8"/>
      <c r="P31" s="8"/>
      <c r="Q31" s="8"/>
      <c r="R31" s="8"/>
      <c r="S31" s="8"/>
      <c r="T31" s="8"/>
      <c r="U31" s="8"/>
      <c r="V31" s="8"/>
      <c r="W31" s="8"/>
      <c r="X31" s="8"/>
      <c r="Y31" s="8"/>
      <c r="Z31" s="8"/>
    </row>
    <row r="32" ht="13.5" customHeight="1">
      <c r="A32" s="53"/>
      <c r="B32" s="52"/>
      <c r="C32" s="7"/>
      <c r="D32" s="7"/>
      <c r="E32" s="7"/>
      <c r="F32" s="7"/>
      <c r="G32" s="8"/>
      <c r="H32" s="8"/>
      <c r="I32" s="8"/>
      <c r="J32" s="8"/>
      <c r="K32" s="8"/>
      <c r="L32" s="8"/>
      <c r="M32" s="8"/>
      <c r="N32" s="8"/>
      <c r="O32" s="8"/>
      <c r="P32" s="8"/>
      <c r="Q32" s="8"/>
      <c r="R32" s="8"/>
      <c r="S32" s="8"/>
      <c r="T32" s="8"/>
      <c r="U32" s="8"/>
      <c r="V32" s="8"/>
      <c r="W32" s="8"/>
      <c r="X32" s="8"/>
      <c r="Y32" s="8"/>
      <c r="Z32" s="8"/>
    </row>
    <row r="33"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sheetData>
  <mergeCells count="1">
    <mergeCell ref="E6:F6"/>
  </mergeCells>
  <printOptions/>
  <pageMargins bottom="0.75" footer="0.0" header="0.0" left="0.7" right="0.7" top="0.75"/>
  <pageSetup orientation="landscape" pageOrder="overThenDown"/>
  <headerFooter>
    <oddFooter>&amp;C000000&amp;P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30.38"/>
    <col customWidth="1" min="2" max="2" width="12.63"/>
    <col customWidth="1" min="3" max="4" width="4.13"/>
    <col customWidth="1" min="5" max="5" width="23.38"/>
    <col customWidth="1" min="6" max="6" width="12.63"/>
  </cols>
  <sheetData>
    <row r="1" ht="13.5" customHeight="1">
      <c r="A1" s="6" t="s">
        <v>8</v>
      </c>
      <c r="B1" s="7"/>
      <c r="C1" s="7"/>
      <c r="D1" s="7"/>
      <c r="E1" s="7"/>
      <c r="F1" s="7"/>
      <c r="G1" s="8"/>
      <c r="H1" s="8"/>
      <c r="I1" s="8"/>
      <c r="J1" s="8"/>
      <c r="K1" s="8"/>
      <c r="L1" s="8"/>
      <c r="M1" s="8"/>
      <c r="N1" s="8"/>
      <c r="O1" s="8"/>
      <c r="P1" s="8"/>
      <c r="Q1" s="8"/>
      <c r="R1" s="8"/>
      <c r="S1" s="8"/>
      <c r="T1" s="8"/>
      <c r="U1" s="8"/>
      <c r="V1" s="8"/>
      <c r="W1" s="8"/>
      <c r="X1" s="8"/>
      <c r="Y1" s="8"/>
      <c r="Z1" s="8"/>
    </row>
    <row r="2" ht="13.5" customHeight="1">
      <c r="A2" s="6" t="s">
        <v>9</v>
      </c>
      <c r="B2" s="7"/>
      <c r="C2" s="7"/>
      <c r="D2" s="7"/>
      <c r="E2" s="7"/>
      <c r="F2" s="7"/>
      <c r="G2" s="8"/>
      <c r="H2" s="8"/>
      <c r="I2" s="8"/>
      <c r="J2" s="8"/>
      <c r="K2" s="8"/>
      <c r="L2" s="8"/>
      <c r="M2" s="8"/>
      <c r="N2" s="8"/>
      <c r="O2" s="8"/>
      <c r="P2" s="8"/>
      <c r="Q2" s="8"/>
      <c r="R2" s="8"/>
      <c r="S2" s="8"/>
      <c r="T2" s="8"/>
      <c r="U2" s="8"/>
      <c r="V2" s="8"/>
      <c r="W2" s="8"/>
      <c r="X2" s="8"/>
      <c r="Y2" s="8"/>
      <c r="Z2" s="8"/>
    </row>
    <row r="3" ht="13.5" customHeight="1">
      <c r="A3" s="9" t="s">
        <v>108</v>
      </c>
      <c r="B3" s="7"/>
      <c r="C3" s="7"/>
      <c r="D3" s="7"/>
      <c r="E3" s="7"/>
      <c r="F3" s="7"/>
      <c r="G3" s="8"/>
      <c r="H3" s="8"/>
      <c r="I3" s="8"/>
      <c r="J3" s="8"/>
      <c r="K3" s="8"/>
      <c r="L3" s="8"/>
      <c r="M3" s="8"/>
      <c r="N3" s="8"/>
      <c r="O3" s="8"/>
      <c r="P3" s="8"/>
      <c r="Q3" s="8"/>
      <c r="R3" s="8"/>
      <c r="S3" s="8"/>
      <c r="T3" s="8"/>
      <c r="U3" s="8"/>
      <c r="V3" s="8"/>
      <c r="W3" s="8"/>
      <c r="X3" s="8"/>
      <c r="Y3" s="8"/>
      <c r="Z3" s="8"/>
    </row>
    <row r="4" ht="13.5" customHeight="1">
      <c r="A4" s="7"/>
      <c r="B4" s="10"/>
      <c r="C4" s="7"/>
      <c r="D4" s="7"/>
      <c r="E4" s="7"/>
      <c r="F4" s="7"/>
      <c r="G4" s="8"/>
      <c r="H4" s="8"/>
      <c r="I4" s="8"/>
      <c r="J4" s="8"/>
      <c r="K4" s="8"/>
      <c r="L4" s="8"/>
      <c r="M4" s="8"/>
      <c r="N4" s="8"/>
      <c r="O4" s="8"/>
      <c r="P4" s="8"/>
      <c r="Q4" s="8"/>
      <c r="R4" s="8"/>
      <c r="S4" s="8"/>
      <c r="T4" s="8"/>
      <c r="U4" s="8"/>
      <c r="V4" s="8"/>
      <c r="W4" s="8"/>
      <c r="X4" s="8"/>
      <c r="Y4" s="8"/>
      <c r="Z4" s="8"/>
    </row>
    <row r="5" ht="14.25" customHeight="1">
      <c r="A5" s="11"/>
      <c r="B5" s="12" t="s">
        <v>11</v>
      </c>
      <c r="C5" s="13"/>
      <c r="D5" s="7"/>
      <c r="E5" s="10"/>
      <c r="F5" s="10"/>
      <c r="G5" s="8"/>
      <c r="H5" s="8"/>
      <c r="I5" s="8"/>
      <c r="J5" s="8"/>
      <c r="K5" s="8"/>
      <c r="L5" s="8"/>
      <c r="M5" s="8"/>
      <c r="N5" s="8"/>
      <c r="O5" s="8"/>
      <c r="P5" s="8"/>
      <c r="Q5" s="8"/>
      <c r="R5" s="8"/>
      <c r="S5" s="8"/>
      <c r="T5" s="8"/>
      <c r="U5" s="8"/>
      <c r="V5" s="8"/>
      <c r="W5" s="8"/>
      <c r="X5" s="8"/>
      <c r="Y5" s="8"/>
      <c r="Z5" s="8"/>
    </row>
    <row r="6" ht="14.25" customHeight="1">
      <c r="A6" s="14" t="s">
        <v>12</v>
      </c>
      <c r="B6" s="15"/>
      <c r="C6" s="7"/>
      <c r="D6" s="11"/>
      <c r="E6" s="16" t="s">
        <v>13</v>
      </c>
      <c r="F6" s="17"/>
      <c r="G6" s="8"/>
      <c r="H6" s="8"/>
      <c r="I6" s="8"/>
      <c r="J6" s="8"/>
      <c r="K6" s="8"/>
      <c r="L6" s="8"/>
      <c r="M6" s="8"/>
      <c r="N6" s="8"/>
      <c r="O6" s="8"/>
      <c r="P6" s="8"/>
      <c r="Q6" s="8"/>
      <c r="R6" s="8"/>
      <c r="S6" s="8"/>
      <c r="T6" s="8"/>
      <c r="U6" s="8"/>
      <c r="V6" s="8"/>
      <c r="W6" s="8"/>
      <c r="X6" s="8"/>
      <c r="Y6" s="8"/>
      <c r="Z6" s="8"/>
    </row>
    <row r="7" ht="14.25" customHeight="1">
      <c r="A7" s="18" t="s">
        <v>14</v>
      </c>
      <c r="B7" s="19">
        <v>712.3</v>
      </c>
      <c r="C7" s="7"/>
      <c r="D7" s="7"/>
      <c r="E7" s="20"/>
      <c r="F7" s="21"/>
      <c r="G7" s="8"/>
      <c r="H7" s="8"/>
      <c r="I7" s="8"/>
      <c r="J7" s="8"/>
      <c r="K7" s="8"/>
      <c r="L7" s="8"/>
      <c r="M7" s="8"/>
      <c r="N7" s="8"/>
      <c r="O7" s="8"/>
      <c r="P7" s="8"/>
      <c r="Q7" s="8"/>
      <c r="R7" s="8"/>
      <c r="S7" s="8"/>
      <c r="T7" s="8"/>
      <c r="U7" s="8"/>
      <c r="V7" s="8"/>
      <c r="W7" s="8"/>
      <c r="X7" s="8"/>
      <c r="Y7" s="8"/>
      <c r="Z7" s="8"/>
    </row>
    <row r="8" ht="13.5" customHeight="1">
      <c r="A8" s="18" t="s">
        <v>15</v>
      </c>
      <c r="B8" s="22">
        <f>'2023 HOA P&amp;L'!O9</f>
        <v>19271</v>
      </c>
      <c r="C8" s="7"/>
      <c r="D8" s="7"/>
      <c r="E8" s="23" t="s">
        <v>16</v>
      </c>
      <c r="F8" s="24">
        <v>32454.9</v>
      </c>
      <c r="G8" s="8"/>
      <c r="H8" s="8"/>
      <c r="I8" s="8"/>
      <c r="J8" s="8"/>
      <c r="K8" s="8"/>
      <c r="L8" s="8"/>
      <c r="M8" s="8"/>
      <c r="N8" s="8"/>
      <c r="O8" s="8"/>
      <c r="P8" s="8"/>
      <c r="Q8" s="8"/>
      <c r="R8" s="8"/>
      <c r="S8" s="8"/>
      <c r="T8" s="8"/>
      <c r="U8" s="8"/>
      <c r="V8" s="8"/>
      <c r="W8" s="8"/>
      <c r="X8" s="8"/>
      <c r="Y8" s="8"/>
      <c r="Z8" s="8"/>
    </row>
    <row r="9" ht="13.5" customHeight="1">
      <c r="A9" s="14" t="s">
        <v>17</v>
      </c>
      <c r="B9" s="25">
        <f>B8+B7</f>
        <v>19983.3</v>
      </c>
      <c r="C9" s="7"/>
      <c r="D9" s="7"/>
      <c r="E9" s="18" t="s">
        <v>18</v>
      </c>
      <c r="F9" s="26">
        <f>B9</f>
        <v>19983.3</v>
      </c>
      <c r="G9" s="8"/>
      <c r="H9" s="8"/>
      <c r="I9" s="8"/>
      <c r="J9" s="8"/>
      <c r="K9" s="8"/>
      <c r="L9" s="8"/>
      <c r="M9" s="8"/>
      <c r="N9" s="8"/>
      <c r="O9" s="8"/>
      <c r="P9" s="8"/>
      <c r="Q9" s="8"/>
      <c r="R9" s="8"/>
      <c r="S9" s="8"/>
      <c r="T9" s="8"/>
      <c r="U9" s="8"/>
      <c r="V9" s="8"/>
      <c r="W9" s="8"/>
      <c r="X9" s="8"/>
      <c r="Y9" s="8"/>
      <c r="Z9" s="8"/>
    </row>
    <row r="10" ht="13.5" customHeight="1">
      <c r="A10" s="7"/>
      <c r="B10" s="27"/>
      <c r="C10" s="7"/>
      <c r="D10" s="7"/>
      <c r="E10" s="18" t="s">
        <v>19</v>
      </c>
      <c r="F10" s="26">
        <f>B28</f>
        <v>5347.98</v>
      </c>
      <c r="G10" s="8"/>
      <c r="H10" s="8"/>
      <c r="I10" s="8"/>
      <c r="J10" s="8"/>
      <c r="K10" s="8"/>
      <c r="L10" s="8"/>
      <c r="M10" s="8"/>
      <c r="N10" s="8"/>
      <c r="O10" s="8"/>
      <c r="P10" s="8"/>
      <c r="Q10" s="8"/>
      <c r="R10" s="8"/>
      <c r="S10" s="8"/>
      <c r="T10" s="8"/>
      <c r="U10" s="8"/>
      <c r="V10" s="8"/>
      <c r="W10" s="8"/>
      <c r="X10" s="8"/>
      <c r="Y10" s="8"/>
      <c r="Z10" s="8"/>
    </row>
    <row r="11" ht="13.5" customHeight="1">
      <c r="A11" s="28" t="s">
        <v>20</v>
      </c>
      <c r="B11" s="29"/>
      <c r="C11" s="7"/>
      <c r="D11" s="7"/>
      <c r="E11" s="6" t="s">
        <v>21</v>
      </c>
      <c r="F11" s="30">
        <f>F9-F10</f>
        <v>14635.32</v>
      </c>
      <c r="G11" s="8"/>
      <c r="H11" s="8"/>
      <c r="I11" s="8"/>
      <c r="J11" s="8"/>
      <c r="K11" s="8"/>
      <c r="L11" s="8"/>
      <c r="M11" s="8"/>
      <c r="N11" s="8"/>
      <c r="O11" s="8"/>
      <c r="P11" s="8"/>
      <c r="Q11" s="8"/>
      <c r="R11" s="8"/>
      <c r="S11" s="8"/>
      <c r="T11" s="8"/>
      <c r="U11" s="8"/>
      <c r="V11" s="8"/>
      <c r="W11" s="8"/>
      <c r="X11" s="8"/>
      <c r="Y11" s="8"/>
      <c r="Z11" s="8"/>
    </row>
    <row r="12" ht="13.5" customHeight="1">
      <c r="A12" s="18" t="s">
        <v>22</v>
      </c>
      <c r="B12" s="31">
        <f>'2023 HOA P&amp;L'!O15</f>
        <v>3546.3</v>
      </c>
      <c r="C12" s="7"/>
      <c r="D12" s="7"/>
      <c r="E12" s="32" t="s">
        <v>23</v>
      </c>
      <c r="F12" s="33">
        <v>0.0</v>
      </c>
      <c r="G12" s="8"/>
      <c r="H12" s="8"/>
      <c r="I12" s="8"/>
      <c r="J12" s="8"/>
      <c r="K12" s="8"/>
      <c r="L12" s="8"/>
      <c r="M12" s="8"/>
      <c r="N12" s="8"/>
      <c r="O12" s="8"/>
      <c r="P12" s="8"/>
      <c r="Q12" s="8"/>
      <c r="R12" s="8"/>
      <c r="S12" s="8"/>
      <c r="T12" s="8"/>
      <c r="U12" s="8"/>
      <c r="V12" s="8"/>
      <c r="W12" s="8"/>
      <c r="X12" s="8"/>
      <c r="Y12" s="8"/>
      <c r="Z12" s="8"/>
    </row>
    <row r="13" ht="13.5" customHeight="1">
      <c r="A13" s="18" t="s">
        <v>24</v>
      </c>
      <c r="B13" s="34"/>
      <c r="C13" s="35"/>
      <c r="D13" s="7"/>
      <c r="E13" s="32" t="s">
        <v>25</v>
      </c>
      <c r="F13" s="36">
        <v>1660.37</v>
      </c>
      <c r="G13" s="8"/>
      <c r="H13" s="8"/>
      <c r="I13" s="8"/>
      <c r="J13" s="8"/>
      <c r="K13" s="8"/>
      <c r="L13" s="8"/>
      <c r="M13" s="8"/>
      <c r="N13" s="8"/>
      <c r="O13" s="8"/>
      <c r="P13" s="8"/>
      <c r="Q13" s="8"/>
      <c r="R13" s="8"/>
      <c r="S13" s="8"/>
      <c r="T13" s="8"/>
      <c r="U13" s="8"/>
      <c r="V13" s="8"/>
      <c r="W13" s="8"/>
      <c r="X13" s="8"/>
      <c r="Y13" s="8"/>
      <c r="Z13" s="8"/>
    </row>
    <row r="14" ht="13.5" customHeight="1">
      <c r="A14" s="18" t="s">
        <v>26</v>
      </c>
      <c r="B14" s="37">
        <f>'2023 HOA P&amp;L'!O16</f>
        <v>779.93</v>
      </c>
      <c r="C14" s="7"/>
      <c r="D14" s="7"/>
      <c r="E14" s="38" t="s">
        <v>109</v>
      </c>
      <c r="F14" s="39">
        <f>F8+F11+F12-F13</f>
        <v>45429.85</v>
      </c>
      <c r="G14" s="8"/>
      <c r="H14" s="8"/>
      <c r="I14" s="8"/>
      <c r="J14" s="8"/>
      <c r="K14" s="8"/>
      <c r="L14" s="8"/>
      <c r="M14" s="8"/>
      <c r="N14" s="8"/>
      <c r="O14" s="8"/>
      <c r="P14" s="8"/>
      <c r="Q14" s="8"/>
      <c r="R14" s="8"/>
      <c r="S14" s="8"/>
      <c r="T14" s="8"/>
      <c r="U14" s="8"/>
      <c r="V14" s="8"/>
      <c r="W14" s="8"/>
      <c r="X14" s="8"/>
      <c r="Y14" s="8"/>
      <c r="Z14" s="8"/>
    </row>
    <row r="15" ht="13.5" customHeight="1">
      <c r="A15" s="28" t="s">
        <v>28</v>
      </c>
      <c r="B15" s="40">
        <f>SUM(B12:B14)</f>
        <v>4326.23</v>
      </c>
      <c r="C15" s="7"/>
      <c r="D15" s="7"/>
      <c r="E15" s="18" t="s">
        <v>29</v>
      </c>
      <c r="F15" s="41">
        <v>20000.0</v>
      </c>
      <c r="G15" s="8"/>
      <c r="H15" s="8"/>
      <c r="I15" s="8"/>
      <c r="J15" s="8"/>
      <c r="K15" s="8"/>
      <c r="L15" s="8"/>
      <c r="M15" s="8"/>
      <c r="N15" s="8"/>
      <c r="O15" s="8"/>
      <c r="P15" s="8"/>
      <c r="Q15" s="8"/>
      <c r="R15" s="8"/>
      <c r="S15" s="8"/>
      <c r="T15" s="8"/>
      <c r="U15" s="8"/>
      <c r="V15" s="8"/>
      <c r="W15" s="8"/>
      <c r="X15" s="8"/>
      <c r="Y15" s="8"/>
      <c r="Z15" s="8"/>
    </row>
    <row r="16" ht="13.5" customHeight="1">
      <c r="A16" s="18" t="s">
        <v>30</v>
      </c>
      <c r="B16" s="42">
        <f>'2023 HOA P&amp;L'!O17</f>
        <v>82.33</v>
      </c>
      <c r="C16" s="7"/>
      <c r="D16" s="7"/>
      <c r="E16" s="6" t="s">
        <v>31</v>
      </c>
      <c r="F16" s="27">
        <f>F14-F15</f>
        <v>25429.85</v>
      </c>
      <c r="G16" s="8"/>
      <c r="H16" s="8"/>
      <c r="I16" s="8"/>
      <c r="J16" s="8"/>
      <c r="K16" s="8"/>
      <c r="L16" s="8"/>
      <c r="M16" s="8"/>
      <c r="N16" s="8"/>
      <c r="O16" s="8"/>
      <c r="P16" s="8"/>
      <c r="Q16" s="8"/>
      <c r="R16" s="8"/>
      <c r="S16" s="8"/>
      <c r="T16" s="8"/>
      <c r="U16" s="8"/>
      <c r="V16" s="8"/>
      <c r="W16" s="8"/>
      <c r="X16" s="8"/>
      <c r="Y16" s="8"/>
      <c r="Z16" s="8"/>
    </row>
    <row r="17" ht="13.5" customHeight="1">
      <c r="A17" s="18" t="s">
        <v>32</v>
      </c>
      <c r="B17" s="43">
        <f>'2023 HOA P&amp;L'!O18</f>
        <v>89.68</v>
      </c>
      <c r="C17" s="7"/>
      <c r="D17" s="7"/>
      <c r="E17" s="7"/>
      <c r="F17" s="44"/>
      <c r="G17" s="8"/>
      <c r="H17" s="8"/>
      <c r="I17" s="8"/>
      <c r="J17" s="8"/>
      <c r="K17" s="8"/>
      <c r="L17" s="8"/>
      <c r="M17" s="8"/>
      <c r="N17" s="8"/>
      <c r="O17" s="8"/>
      <c r="P17" s="8"/>
      <c r="Q17" s="8"/>
      <c r="R17" s="8"/>
      <c r="S17" s="8"/>
      <c r="T17" s="8"/>
      <c r="U17" s="8"/>
      <c r="V17" s="8"/>
      <c r="W17" s="8"/>
      <c r="X17" s="8"/>
      <c r="Y17" s="8"/>
      <c r="Z17" s="8"/>
    </row>
    <row r="18" ht="13.5" customHeight="1">
      <c r="A18" s="18" t="s">
        <v>33</v>
      </c>
      <c r="B18" s="43">
        <f>'2023 HOA P&amp;L'!O19</f>
        <v>154.8</v>
      </c>
      <c r="C18" s="7"/>
      <c r="D18" s="7"/>
      <c r="E18" s="45" t="s">
        <v>34</v>
      </c>
      <c r="F18" s="46">
        <f>'Pending Expenses'!G20</f>
        <v>22321.77</v>
      </c>
      <c r="G18" s="8"/>
      <c r="H18" s="8"/>
      <c r="I18" s="8"/>
      <c r="J18" s="8"/>
      <c r="K18" s="8"/>
      <c r="L18" s="8"/>
      <c r="M18" s="8"/>
      <c r="N18" s="8"/>
      <c r="O18" s="8"/>
      <c r="P18" s="8"/>
      <c r="Q18" s="8"/>
      <c r="R18" s="8"/>
      <c r="S18" s="8"/>
      <c r="T18" s="8"/>
      <c r="U18" s="8"/>
      <c r="V18" s="8"/>
      <c r="W18" s="8"/>
      <c r="X18" s="8"/>
      <c r="Y18" s="8"/>
      <c r="Z18" s="8"/>
    </row>
    <row r="19" ht="13.5" customHeight="1">
      <c r="A19" s="18" t="s">
        <v>35</v>
      </c>
      <c r="B19" s="43">
        <f>'2023 HOA P&amp;L'!O20</f>
        <v>30</v>
      </c>
      <c r="C19" s="7"/>
      <c r="D19" s="7"/>
      <c r="E19" s="45" t="s">
        <v>107</v>
      </c>
      <c r="F19" s="46">
        <f>F16-F18</f>
        <v>3108.08</v>
      </c>
      <c r="G19" s="8"/>
      <c r="H19" s="8"/>
      <c r="I19" s="8"/>
      <c r="J19" s="8"/>
      <c r="K19" s="8"/>
      <c r="L19" s="8"/>
      <c r="M19" s="8"/>
      <c r="N19" s="8"/>
      <c r="O19" s="8"/>
      <c r="P19" s="8"/>
      <c r="Q19" s="8"/>
      <c r="R19" s="8"/>
      <c r="S19" s="8"/>
      <c r="T19" s="8"/>
      <c r="U19" s="8"/>
      <c r="V19" s="8"/>
      <c r="W19" s="8"/>
      <c r="X19" s="8"/>
      <c r="Y19" s="8"/>
      <c r="Z19" s="8"/>
    </row>
    <row r="20" ht="13.5" customHeight="1">
      <c r="A20" s="18" t="s">
        <v>37</v>
      </c>
      <c r="B20" s="47">
        <f>'2023 HOA P&amp;L'!O21</f>
        <v>120</v>
      </c>
      <c r="C20" s="7"/>
      <c r="D20" s="7"/>
      <c r="E20" s="48" t="s">
        <v>38</v>
      </c>
      <c r="F20" s="7"/>
      <c r="G20" s="8"/>
      <c r="H20" s="8"/>
      <c r="I20" s="8"/>
      <c r="J20" s="8"/>
      <c r="K20" s="8"/>
      <c r="L20" s="8"/>
      <c r="M20" s="8"/>
      <c r="N20" s="8"/>
      <c r="O20" s="8"/>
      <c r="P20" s="8"/>
      <c r="Q20" s="8"/>
      <c r="R20" s="8"/>
      <c r="S20" s="8"/>
      <c r="T20" s="8"/>
      <c r="U20" s="8"/>
      <c r="V20" s="8"/>
      <c r="W20" s="8"/>
      <c r="X20" s="8"/>
      <c r="Y20" s="8"/>
      <c r="Z20" s="8"/>
    </row>
    <row r="21" ht="13.5" customHeight="1">
      <c r="A21" s="28" t="s">
        <v>39</v>
      </c>
      <c r="B21" s="40">
        <f>SUM(B16:B20)</f>
        <v>476.81</v>
      </c>
      <c r="C21" s="7"/>
      <c r="D21" s="7"/>
      <c r="E21" s="7"/>
      <c r="F21" s="7"/>
      <c r="G21" s="8"/>
      <c r="H21" s="8"/>
      <c r="I21" s="8"/>
      <c r="J21" s="8"/>
      <c r="K21" s="8"/>
      <c r="L21" s="8"/>
      <c r="M21" s="8"/>
      <c r="N21" s="8"/>
      <c r="O21" s="8"/>
      <c r="P21" s="8"/>
      <c r="Q21" s="8"/>
      <c r="R21" s="8"/>
      <c r="S21" s="8"/>
      <c r="T21" s="8"/>
      <c r="U21" s="8"/>
      <c r="V21" s="8"/>
      <c r="W21" s="8"/>
      <c r="X21" s="8"/>
      <c r="Y21" s="8"/>
      <c r="Z21" s="8"/>
    </row>
    <row r="22" ht="13.5" customHeight="1">
      <c r="A22" s="18" t="s">
        <v>40</v>
      </c>
      <c r="B22" s="114"/>
      <c r="C22" s="7"/>
      <c r="D22" s="7"/>
      <c r="E22" s="7"/>
      <c r="F22" s="7"/>
      <c r="G22" s="8"/>
      <c r="H22" s="8"/>
      <c r="I22" s="8"/>
      <c r="J22" s="8"/>
      <c r="K22" s="8"/>
      <c r="L22" s="8"/>
      <c r="M22" s="8"/>
      <c r="N22" s="8"/>
      <c r="O22" s="8"/>
      <c r="P22" s="8"/>
      <c r="Q22" s="8"/>
      <c r="R22" s="8"/>
      <c r="S22" s="8"/>
      <c r="T22" s="8"/>
      <c r="U22" s="8"/>
      <c r="V22" s="8"/>
      <c r="W22" s="8"/>
      <c r="X22" s="8"/>
      <c r="Y22" s="8"/>
      <c r="Z22" s="8"/>
    </row>
    <row r="23" ht="13.5" customHeight="1">
      <c r="A23" s="28" t="s">
        <v>41</v>
      </c>
      <c r="B23" s="40" t="str">
        <f>B22</f>
        <v/>
      </c>
      <c r="C23" s="7"/>
      <c r="D23" s="7"/>
      <c r="E23" s="7"/>
      <c r="F23" s="7"/>
      <c r="G23" s="8"/>
      <c r="H23" s="8"/>
      <c r="I23" s="8"/>
      <c r="J23" s="8"/>
      <c r="K23" s="8"/>
      <c r="L23" s="8"/>
      <c r="M23" s="8"/>
      <c r="N23" s="8"/>
      <c r="O23" s="8"/>
      <c r="P23" s="8"/>
      <c r="Q23" s="8"/>
      <c r="R23" s="8"/>
      <c r="S23" s="8"/>
      <c r="T23" s="8"/>
      <c r="U23" s="8"/>
      <c r="V23" s="8"/>
      <c r="W23" s="8"/>
      <c r="X23" s="8"/>
      <c r="Y23" s="8"/>
      <c r="Z23" s="8"/>
    </row>
    <row r="24" ht="13.5" customHeight="1">
      <c r="A24" s="18" t="s">
        <v>42</v>
      </c>
      <c r="B24" s="27">
        <f>'2023 HOA P&amp;L'!O23</f>
        <v>176</v>
      </c>
      <c r="C24" s="7"/>
      <c r="D24" s="7"/>
      <c r="E24" s="7"/>
      <c r="F24" s="7"/>
      <c r="G24" s="8"/>
      <c r="H24" s="8"/>
      <c r="I24" s="8"/>
      <c r="J24" s="8"/>
      <c r="K24" s="8"/>
      <c r="L24" s="8"/>
      <c r="M24" s="8"/>
      <c r="N24" s="8"/>
      <c r="O24" s="8"/>
      <c r="P24" s="8"/>
      <c r="Q24" s="8"/>
      <c r="R24" s="8"/>
      <c r="S24" s="8"/>
      <c r="T24" s="8"/>
      <c r="U24" s="8"/>
      <c r="V24" s="8"/>
      <c r="W24" s="8"/>
      <c r="X24" s="8"/>
      <c r="Y24" s="8"/>
      <c r="Z24" s="8"/>
    </row>
    <row r="25" ht="13.5" customHeight="1">
      <c r="A25" s="18" t="s">
        <v>43</v>
      </c>
      <c r="B25" s="19">
        <f>'2023 HOA P&amp;L'!O24</f>
        <v>234.82</v>
      </c>
      <c r="C25" s="7"/>
      <c r="D25" s="7"/>
      <c r="E25" s="7"/>
      <c r="F25" s="7"/>
      <c r="G25" s="8"/>
      <c r="H25" s="8"/>
      <c r="I25" s="8"/>
      <c r="J25" s="8"/>
      <c r="K25" s="8"/>
      <c r="L25" s="8"/>
      <c r="M25" s="8"/>
      <c r="N25" s="8"/>
      <c r="O25" s="8"/>
      <c r="P25" s="8"/>
      <c r="Q25" s="8"/>
      <c r="R25" s="8"/>
      <c r="S25" s="8"/>
      <c r="T25" s="8"/>
      <c r="U25" s="8"/>
      <c r="V25" s="8"/>
      <c r="W25" s="8"/>
      <c r="X25" s="8"/>
      <c r="Y25" s="8"/>
      <c r="Z25" s="8"/>
    </row>
    <row r="26" ht="13.5" customHeight="1">
      <c r="A26" s="18" t="s">
        <v>44</v>
      </c>
      <c r="B26" s="19">
        <f>'2023 HOA P&amp;L'!O25</f>
        <v>134.12</v>
      </c>
      <c r="C26" s="7"/>
      <c r="D26" s="7"/>
      <c r="E26" s="7"/>
      <c r="F26" s="7"/>
      <c r="G26" s="8"/>
      <c r="H26" s="8"/>
      <c r="I26" s="8"/>
      <c r="J26" s="8"/>
      <c r="K26" s="8"/>
      <c r="L26" s="8"/>
      <c r="M26" s="8"/>
      <c r="N26" s="8"/>
      <c r="O26" s="8"/>
      <c r="P26" s="8"/>
      <c r="Q26" s="8"/>
      <c r="R26" s="8"/>
      <c r="S26" s="8"/>
      <c r="T26" s="8"/>
      <c r="U26" s="8"/>
      <c r="V26" s="8"/>
      <c r="W26" s="8"/>
      <c r="X26" s="8"/>
      <c r="Y26" s="8"/>
      <c r="Z26" s="8"/>
    </row>
    <row r="27" ht="13.5" customHeight="1">
      <c r="A27" s="28" t="s">
        <v>45</v>
      </c>
      <c r="B27" s="49">
        <f>SUM(B24:B26)</f>
        <v>544.94</v>
      </c>
      <c r="C27" s="7"/>
      <c r="D27" s="7"/>
      <c r="E27" s="7"/>
      <c r="F27" s="7"/>
      <c r="G27" s="8"/>
      <c r="H27" s="8"/>
      <c r="I27" s="8"/>
      <c r="J27" s="8"/>
      <c r="K27" s="8"/>
      <c r="L27" s="8"/>
      <c r="M27" s="8"/>
      <c r="N27" s="8"/>
      <c r="O27" s="8"/>
      <c r="P27" s="8"/>
      <c r="Q27" s="8"/>
      <c r="R27" s="8"/>
      <c r="S27" s="8"/>
      <c r="T27" s="8"/>
      <c r="U27" s="8"/>
      <c r="V27" s="8"/>
      <c r="W27" s="8"/>
      <c r="X27" s="8"/>
      <c r="Y27" s="8"/>
      <c r="Z27" s="8"/>
    </row>
    <row r="28" ht="13.5" customHeight="1">
      <c r="A28" s="28" t="s">
        <v>46</v>
      </c>
      <c r="B28" s="40">
        <f>B15+B21+B23+B27</f>
        <v>5347.98</v>
      </c>
      <c r="C28" s="7"/>
      <c r="D28" s="7"/>
      <c r="E28" s="7"/>
      <c r="F28" s="7"/>
      <c r="G28" s="8"/>
      <c r="H28" s="8"/>
      <c r="I28" s="8"/>
      <c r="J28" s="8"/>
      <c r="K28" s="8"/>
      <c r="L28" s="8"/>
      <c r="M28" s="8"/>
      <c r="N28" s="8"/>
      <c r="O28" s="8"/>
      <c r="P28" s="8"/>
      <c r="Q28" s="8"/>
      <c r="R28" s="8"/>
      <c r="S28" s="8"/>
      <c r="T28" s="8"/>
      <c r="U28" s="8"/>
      <c r="V28" s="8"/>
      <c r="W28" s="8"/>
      <c r="X28" s="8"/>
      <c r="Y28" s="8"/>
      <c r="Z28" s="8"/>
    </row>
    <row r="29" ht="13.5" customHeight="1">
      <c r="A29" s="14" t="s">
        <v>47</v>
      </c>
      <c r="B29" s="50">
        <f>B9-B28</f>
        <v>14635.32</v>
      </c>
      <c r="C29" s="7"/>
      <c r="D29" s="7"/>
      <c r="E29" s="7"/>
      <c r="F29" s="7"/>
      <c r="G29" s="8"/>
      <c r="H29" s="8"/>
      <c r="I29" s="8"/>
      <c r="J29" s="8"/>
      <c r="K29" s="8"/>
      <c r="L29" s="8"/>
      <c r="M29" s="8"/>
      <c r="N29" s="8"/>
      <c r="O29" s="8"/>
      <c r="P29" s="8"/>
      <c r="Q29" s="8"/>
      <c r="R29" s="8"/>
      <c r="S29" s="8"/>
      <c r="T29" s="8"/>
      <c r="U29" s="8"/>
      <c r="V29" s="8"/>
      <c r="W29" s="8"/>
      <c r="X29" s="8"/>
      <c r="Y29" s="8"/>
      <c r="Z29" s="8"/>
    </row>
    <row r="30" ht="13.5" customHeight="1">
      <c r="A30" s="51"/>
      <c r="B30" s="52"/>
      <c r="C30" s="7"/>
      <c r="D30" s="7"/>
      <c r="E30" s="7"/>
      <c r="F30" s="7"/>
      <c r="G30" s="8"/>
      <c r="H30" s="8"/>
      <c r="I30" s="8"/>
      <c r="J30" s="8"/>
      <c r="K30" s="8"/>
      <c r="L30" s="8"/>
      <c r="M30" s="8"/>
      <c r="N30" s="8"/>
      <c r="O30" s="8"/>
      <c r="P30" s="8"/>
      <c r="Q30" s="8"/>
      <c r="R30" s="8"/>
      <c r="S30" s="8"/>
      <c r="T30" s="8"/>
      <c r="U30" s="8"/>
      <c r="V30" s="8"/>
      <c r="W30" s="8"/>
      <c r="X30" s="8"/>
      <c r="Y30" s="8"/>
      <c r="Z30" s="8"/>
    </row>
    <row r="31" ht="13.5" customHeight="1">
      <c r="A31" s="51"/>
      <c r="B31" s="52"/>
      <c r="C31" s="7"/>
      <c r="D31" s="7"/>
      <c r="E31" s="7"/>
      <c r="F31" s="7"/>
      <c r="G31" s="8"/>
      <c r="H31" s="8"/>
      <c r="I31" s="8"/>
      <c r="J31" s="8"/>
      <c r="K31" s="8"/>
      <c r="L31" s="8"/>
      <c r="M31" s="8"/>
      <c r="N31" s="8"/>
      <c r="O31" s="8"/>
      <c r="P31" s="8"/>
      <c r="Q31" s="8"/>
      <c r="R31" s="8"/>
      <c r="S31" s="8"/>
      <c r="T31" s="8"/>
      <c r="U31" s="8"/>
      <c r="V31" s="8"/>
      <c r="W31" s="8"/>
      <c r="X31" s="8"/>
      <c r="Y31" s="8"/>
      <c r="Z31" s="8"/>
    </row>
    <row r="32" ht="13.5" customHeight="1">
      <c r="A32" s="53"/>
      <c r="B32" s="52"/>
      <c r="C32" s="7"/>
      <c r="D32" s="7"/>
      <c r="E32" s="7"/>
      <c r="F32" s="7"/>
      <c r="G32" s="8"/>
      <c r="H32" s="8"/>
      <c r="I32" s="8"/>
      <c r="J32" s="8"/>
      <c r="K32" s="8"/>
      <c r="L32" s="8"/>
      <c r="M32" s="8"/>
      <c r="N32" s="8"/>
      <c r="O32" s="8"/>
      <c r="P32" s="8"/>
      <c r="Q32" s="8"/>
      <c r="R32" s="8"/>
      <c r="S32" s="8"/>
      <c r="T32" s="8"/>
      <c r="U32" s="8"/>
      <c r="V32" s="8"/>
      <c r="W32" s="8"/>
      <c r="X32" s="8"/>
      <c r="Y32" s="8"/>
      <c r="Z32" s="8"/>
    </row>
    <row r="33"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sheetData>
  <mergeCells count="1">
    <mergeCell ref="E6:F6"/>
  </mergeCells>
  <printOptions/>
  <pageMargins bottom="0.75" footer="0.0" header="0.0" left="0.7" right="0.7" top="0.75"/>
  <pageSetup orientation="landscape" pageOrder="overThenDown"/>
  <headerFooter>
    <oddFooter>&amp;C000000&amp;P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30.38"/>
    <col customWidth="1" min="2" max="2" width="12.63"/>
    <col customWidth="1" min="3" max="4" width="4.13"/>
    <col customWidth="1" min="5" max="5" width="23.38"/>
    <col customWidth="1" min="6" max="6" width="12.63"/>
  </cols>
  <sheetData>
    <row r="1" ht="13.5" customHeight="1">
      <c r="A1" s="6" t="s">
        <v>8</v>
      </c>
      <c r="B1" s="7"/>
      <c r="C1" s="7"/>
      <c r="D1" s="7"/>
      <c r="E1" s="7"/>
      <c r="F1" s="7"/>
      <c r="G1" s="8"/>
      <c r="H1" s="8"/>
      <c r="I1" s="8"/>
      <c r="J1" s="8"/>
      <c r="K1" s="8"/>
      <c r="L1" s="8"/>
      <c r="M1" s="8"/>
      <c r="N1" s="8"/>
      <c r="O1" s="8"/>
      <c r="P1" s="8"/>
      <c r="Q1" s="8"/>
      <c r="R1" s="8"/>
      <c r="S1" s="8"/>
      <c r="T1" s="8"/>
      <c r="U1" s="8"/>
      <c r="V1" s="8"/>
      <c r="W1" s="8"/>
      <c r="X1" s="8"/>
      <c r="Y1" s="8"/>
      <c r="Z1" s="8"/>
    </row>
    <row r="2" ht="13.5" customHeight="1">
      <c r="A2" s="6" t="s">
        <v>9</v>
      </c>
      <c r="B2" s="7"/>
      <c r="C2" s="7"/>
      <c r="D2" s="7"/>
      <c r="E2" s="7"/>
      <c r="F2" s="7"/>
      <c r="G2" s="8"/>
      <c r="H2" s="8"/>
      <c r="I2" s="8"/>
      <c r="J2" s="8"/>
      <c r="K2" s="8"/>
      <c r="L2" s="8"/>
      <c r="M2" s="8"/>
      <c r="N2" s="8"/>
      <c r="O2" s="8"/>
      <c r="P2" s="8"/>
      <c r="Q2" s="8"/>
      <c r="R2" s="8"/>
      <c r="S2" s="8"/>
      <c r="T2" s="8"/>
      <c r="U2" s="8"/>
      <c r="V2" s="8"/>
      <c r="W2" s="8"/>
      <c r="X2" s="8"/>
      <c r="Y2" s="8"/>
      <c r="Z2" s="8"/>
    </row>
    <row r="3" ht="13.5" customHeight="1">
      <c r="A3" s="9" t="s">
        <v>110</v>
      </c>
      <c r="B3" s="7"/>
      <c r="C3" s="7"/>
      <c r="D3" s="7"/>
      <c r="E3" s="7"/>
      <c r="F3" s="7"/>
      <c r="G3" s="8"/>
      <c r="H3" s="8"/>
      <c r="I3" s="8"/>
      <c r="J3" s="8"/>
      <c r="K3" s="8"/>
      <c r="L3" s="8"/>
      <c r="M3" s="8"/>
      <c r="N3" s="8"/>
      <c r="O3" s="8"/>
      <c r="P3" s="8"/>
      <c r="Q3" s="8"/>
      <c r="R3" s="8"/>
      <c r="S3" s="8"/>
      <c r="T3" s="8"/>
      <c r="U3" s="8"/>
      <c r="V3" s="8"/>
      <c r="W3" s="8"/>
      <c r="X3" s="8"/>
      <c r="Y3" s="8"/>
      <c r="Z3" s="8"/>
    </row>
    <row r="4" ht="13.5" customHeight="1">
      <c r="A4" s="7"/>
      <c r="B4" s="10"/>
      <c r="C4" s="7"/>
      <c r="D4" s="7"/>
      <c r="E4" s="7"/>
      <c r="F4" s="7"/>
      <c r="G4" s="8"/>
      <c r="H4" s="8"/>
      <c r="I4" s="8"/>
      <c r="J4" s="8"/>
      <c r="K4" s="8"/>
      <c r="L4" s="8"/>
      <c r="M4" s="8"/>
      <c r="N4" s="8"/>
      <c r="O4" s="8"/>
      <c r="P4" s="8"/>
      <c r="Q4" s="8"/>
      <c r="R4" s="8"/>
      <c r="S4" s="8"/>
      <c r="T4" s="8"/>
      <c r="U4" s="8"/>
      <c r="V4" s="8"/>
      <c r="W4" s="8"/>
      <c r="X4" s="8"/>
      <c r="Y4" s="8"/>
      <c r="Z4" s="8"/>
    </row>
    <row r="5" ht="14.25" customHeight="1">
      <c r="A5" s="11"/>
      <c r="B5" s="12" t="s">
        <v>11</v>
      </c>
      <c r="C5" s="13"/>
      <c r="D5" s="7"/>
      <c r="E5" s="10"/>
      <c r="F5" s="10"/>
      <c r="G5" s="8"/>
      <c r="H5" s="8"/>
      <c r="I5" s="8"/>
      <c r="J5" s="8"/>
      <c r="K5" s="8"/>
      <c r="L5" s="8"/>
      <c r="M5" s="8"/>
      <c r="N5" s="8"/>
      <c r="O5" s="8"/>
      <c r="P5" s="8"/>
      <c r="Q5" s="8"/>
      <c r="R5" s="8"/>
      <c r="S5" s="8"/>
      <c r="T5" s="8"/>
      <c r="U5" s="8"/>
      <c r="V5" s="8"/>
      <c r="W5" s="8"/>
      <c r="X5" s="8"/>
      <c r="Y5" s="8"/>
      <c r="Z5" s="8"/>
    </row>
    <row r="6" ht="14.25" customHeight="1">
      <c r="A6" s="14" t="s">
        <v>12</v>
      </c>
      <c r="B6" s="15"/>
      <c r="C6" s="7"/>
      <c r="D6" s="11"/>
      <c r="E6" s="16" t="s">
        <v>13</v>
      </c>
      <c r="F6" s="17"/>
      <c r="G6" s="8"/>
      <c r="H6" s="8"/>
      <c r="I6" s="8"/>
      <c r="J6" s="8"/>
      <c r="K6" s="8"/>
      <c r="L6" s="8"/>
      <c r="M6" s="8"/>
      <c r="N6" s="8"/>
      <c r="O6" s="8"/>
      <c r="P6" s="8"/>
      <c r="Q6" s="8"/>
      <c r="R6" s="8"/>
      <c r="S6" s="8"/>
      <c r="T6" s="8"/>
      <c r="U6" s="8"/>
      <c r="V6" s="8"/>
      <c r="W6" s="8"/>
      <c r="X6" s="8"/>
      <c r="Y6" s="8"/>
      <c r="Z6" s="8"/>
    </row>
    <row r="7" ht="14.25" customHeight="1">
      <c r="A7" s="18" t="s">
        <v>14</v>
      </c>
      <c r="B7" s="19">
        <v>712.3</v>
      </c>
      <c r="C7" s="7"/>
      <c r="D7" s="7"/>
      <c r="E7" s="20"/>
      <c r="F7" s="21"/>
      <c r="G7" s="8"/>
      <c r="H7" s="8"/>
      <c r="I7" s="8"/>
      <c r="J7" s="8"/>
      <c r="K7" s="8"/>
      <c r="L7" s="8"/>
      <c r="M7" s="8"/>
      <c r="N7" s="8"/>
      <c r="O7" s="8"/>
      <c r="P7" s="8"/>
      <c r="Q7" s="8"/>
      <c r="R7" s="8"/>
      <c r="S7" s="8"/>
      <c r="T7" s="8"/>
      <c r="U7" s="8"/>
      <c r="V7" s="8"/>
      <c r="W7" s="8"/>
      <c r="X7" s="8"/>
      <c r="Y7" s="8"/>
      <c r="Z7" s="8"/>
    </row>
    <row r="8" ht="13.5" customHeight="1">
      <c r="A8" s="18" t="s">
        <v>15</v>
      </c>
      <c r="B8" s="22">
        <v>15775.0</v>
      </c>
      <c r="C8" s="7"/>
      <c r="D8" s="7"/>
      <c r="E8" s="23" t="s">
        <v>16</v>
      </c>
      <c r="F8" s="24">
        <v>32454.9</v>
      </c>
      <c r="G8" s="8"/>
      <c r="H8" s="8"/>
      <c r="I8" s="8"/>
      <c r="J8" s="8"/>
      <c r="K8" s="8"/>
      <c r="L8" s="8"/>
      <c r="M8" s="8"/>
      <c r="N8" s="8"/>
      <c r="O8" s="8"/>
      <c r="P8" s="8"/>
      <c r="Q8" s="8"/>
      <c r="R8" s="8"/>
      <c r="S8" s="8"/>
      <c r="T8" s="8"/>
      <c r="U8" s="8"/>
      <c r="V8" s="8"/>
      <c r="W8" s="8"/>
      <c r="X8" s="8"/>
      <c r="Y8" s="8"/>
      <c r="Z8" s="8"/>
    </row>
    <row r="9" ht="13.5" customHeight="1">
      <c r="A9" s="14" t="s">
        <v>17</v>
      </c>
      <c r="B9" s="25">
        <f>B8+B7</f>
        <v>16487.3</v>
      </c>
      <c r="C9" s="7"/>
      <c r="D9" s="7"/>
      <c r="E9" s="18" t="s">
        <v>18</v>
      </c>
      <c r="F9" s="26">
        <v>16487.3</v>
      </c>
      <c r="G9" s="8"/>
      <c r="H9" s="8"/>
      <c r="I9" s="8"/>
      <c r="J9" s="8"/>
      <c r="K9" s="8"/>
      <c r="L9" s="8"/>
      <c r="M9" s="8"/>
      <c r="N9" s="8"/>
      <c r="O9" s="8"/>
      <c r="P9" s="8"/>
      <c r="Q9" s="8"/>
      <c r="R9" s="8"/>
      <c r="S9" s="8"/>
      <c r="T9" s="8"/>
      <c r="U9" s="8"/>
      <c r="V9" s="8"/>
      <c r="W9" s="8"/>
      <c r="X9" s="8"/>
      <c r="Y9" s="8"/>
      <c r="Z9" s="8"/>
    </row>
    <row r="10" ht="13.5" customHeight="1">
      <c r="A10" s="7"/>
      <c r="B10" s="27"/>
      <c r="C10" s="7"/>
      <c r="D10" s="7"/>
      <c r="E10" s="18" t="s">
        <v>19</v>
      </c>
      <c r="F10" s="26">
        <v>1302.96</v>
      </c>
      <c r="G10" s="8"/>
      <c r="H10" s="8"/>
      <c r="I10" s="8"/>
      <c r="J10" s="8"/>
      <c r="K10" s="8"/>
      <c r="L10" s="8"/>
      <c r="M10" s="8"/>
      <c r="N10" s="8"/>
      <c r="O10" s="8"/>
      <c r="P10" s="8"/>
      <c r="Q10" s="8"/>
      <c r="R10" s="8"/>
      <c r="S10" s="8"/>
      <c r="T10" s="8"/>
      <c r="U10" s="8"/>
      <c r="V10" s="8"/>
      <c r="W10" s="8"/>
      <c r="X10" s="8"/>
      <c r="Y10" s="8"/>
      <c r="Z10" s="8"/>
    </row>
    <row r="11" ht="13.5" customHeight="1">
      <c r="A11" s="28" t="s">
        <v>20</v>
      </c>
      <c r="B11" s="29"/>
      <c r="C11" s="7"/>
      <c r="D11" s="7"/>
      <c r="E11" s="6" t="s">
        <v>21</v>
      </c>
      <c r="F11" s="30">
        <f>F9-F10</f>
        <v>15184.34</v>
      </c>
      <c r="G11" s="8"/>
      <c r="H11" s="8"/>
      <c r="I11" s="8"/>
      <c r="J11" s="8"/>
      <c r="K11" s="8"/>
      <c r="L11" s="8"/>
      <c r="M11" s="8"/>
      <c r="N11" s="8"/>
      <c r="O11" s="8"/>
      <c r="P11" s="8"/>
      <c r="Q11" s="8"/>
      <c r="R11" s="8"/>
      <c r="S11" s="8"/>
      <c r="T11" s="8"/>
      <c r="U11" s="8"/>
      <c r="V11" s="8"/>
      <c r="W11" s="8"/>
      <c r="X11" s="8"/>
      <c r="Y11" s="8"/>
      <c r="Z11" s="8"/>
    </row>
    <row r="12" ht="13.5" customHeight="1">
      <c r="A12" s="18" t="s">
        <v>22</v>
      </c>
      <c r="B12" s="115">
        <v>687.38</v>
      </c>
      <c r="C12" s="7"/>
      <c r="D12" s="7"/>
      <c r="E12" s="32" t="s">
        <v>23</v>
      </c>
      <c r="F12" s="33">
        <v>0.0</v>
      </c>
      <c r="G12" s="8"/>
      <c r="H12" s="8"/>
      <c r="I12" s="8"/>
      <c r="J12" s="8"/>
      <c r="K12" s="8"/>
      <c r="L12" s="8"/>
      <c r="M12" s="8"/>
      <c r="N12" s="8"/>
      <c r="O12" s="8"/>
      <c r="P12" s="8"/>
      <c r="Q12" s="8"/>
      <c r="R12" s="8"/>
      <c r="S12" s="8"/>
      <c r="T12" s="8"/>
      <c r="U12" s="8"/>
      <c r="V12" s="8"/>
      <c r="W12" s="8"/>
      <c r="X12" s="8"/>
      <c r="Y12" s="8"/>
      <c r="Z12" s="8"/>
    </row>
    <row r="13" ht="13.5" customHeight="1">
      <c r="A13" s="18" t="s">
        <v>24</v>
      </c>
      <c r="B13" s="34"/>
      <c r="C13" s="35"/>
      <c r="D13" s="7"/>
      <c r="E13" s="32" t="s">
        <v>25</v>
      </c>
      <c r="F13" s="36">
        <v>1660.37</v>
      </c>
      <c r="G13" s="8"/>
      <c r="H13" s="8"/>
      <c r="I13" s="8"/>
      <c r="J13" s="8"/>
      <c r="K13" s="8"/>
      <c r="L13" s="8"/>
      <c r="M13" s="8"/>
      <c r="N13" s="8"/>
      <c r="O13" s="8"/>
      <c r="P13" s="8"/>
      <c r="Q13" s="8"/>
      <c r="R13" s="8"/>
      <c r="S13" s="8"/>
      <c r="T13" s="8"/>
      <c r="U13" s="8"/>
      <c r="V13" s="8"/>
      <c r="W13" s="8"/>
      <c r="X13" s="8"/>
      <c r="Y13" s="8"/>
      <c r="Z13" s="8"/>
    </row>
    <row r="14" ht="13.5" customHeight="1">
      <c r="A14" s="18" t="s">
        <v>26</v>
      </c>
      <c r="B14" s="116"/>
      <c r="C14" s="7"/>
      <c r="D14" s="7"/>
      <c r="E14" s="117" t="s">
        <v>111</v>
      </c>
      <c r="F14" s="39">
        <f>F8+F11+F12-F13</f>
        <v>45978.87</v>
      </c>
      <c r="G14" s="8"/>
      <c r="H14" s="8"/>
      <c r="I14" s="8"/>
      <c r="J14" s="8"/>
      <c r="K14" s="8"/>
      <c r="L14" s="8"/>
      <c r="M14" s="8"/>
      <c r="N14" s="8"/>
      <c r="O14" s="8"/>
      <c r="P14" s="8"/>
      <c r="Q14" s="8"/>
      <c r="R14" s="8"/>
      <c r="S14" s="8"/>
      <c r="T14" s="8"/>
      <c r="U14" s="8"/>
      <c r="V14" s="8"/>
      <c r="W14" s="8"/>
      <c r="X14" s="8"/>
      <c r="Y14" s="8"/>
      <c r="Z14" s="8"/>
    </row>
    <row r="15" ht="13.5" customHeight="1">
      <c r="A15" s="28" t="s">
        <v>28</v>
      </c>
      <c r="B15" s="40">
        <f>SUM(B12:B14)</f>
        <v>687.38</v>
      </c>
      <c r="C15" s="7"/>
      <c r="D15" s="7"/>
      <c r="E15" s="18" t="s">
        <v>29</v>
      </c>
      <c r="F15" s="41">
        <v>20000.0</v>
      </c>
      <c r="G15" s="8"/>
      <c r="H15" s="8"/>
      <c r="I15" s="8"/>
      <c r="J15" s="8"/>
      <c r="K15" s="8"/>
      <c r="L15" s="8"/>
      <c r="M15" s="8"/>
      <c r="N15" s="8"/>
      <c r="O15" s="8"/>
      <c r="P15" s="8"/>
      <c r="Q15" s="8"/>
      <c r="R15" s="8"/>
      <c r="S15" s="8"/>
      <c r="T15" s="8"/>
      <c r="U15" s="8"/>
      <c r="V15" s="8"/>
      <c r="W15" s="8"/>
      <c r="X15" s="8"/>
      <c r="Y15" s="8"/>
      <c r="Z15" s="8"/>
    </row>
    <row r="16" ht="13.5" customHeight="1">
      <c r="A16" s="18" t="s">
        <v>30</v>
      </c>
      <c r="B16" s="42">
        <v>63.93</v>
      </c>
      <c r="C16" s="7"/>
      <c r="D16" s="7"/>
      <c r="E16" s="6" t="s">
        <v>31</v>
      </c>
      <c r="F16" s="27">
        <f>F14-F15</f>
        <v>25978.87</v>
      </c>
      <c r="G16" s="8"/>
      <c r="H16" s="8"/>
      <c r="I16" s="8"/>
      <c r="J16" s="8"/>
      <c r="K16" s="8"/>
      <c r="L16" s="8"/>
      <c r="M16" s="8"/>
      <c r="N16" s="8"/>
      <c r="O16" s="8"/>
      <c r="P16" s="8"/>
      <c r="Q16" s="8"/>
      <c r="R16" s="8"/>
      <c r="S16" s="8"/>
      <c r="T16" s="8"/>
      <c r="U16" s="8"/>
      <c r="V16" s="8"/>
      <c r="W16" s="8"/>
      <c r="X16" s="8"/>
      <c r="Y16" s="8"/>
      <c r="Z16" s="8"/>
    </row>
    <row r="17" ht="13.5" customHeight="1">
      <c r="A17" s="18" t="s">
        <v>32</v>
      </c>
      <c r="B17" s="43">
        <v>49.77</v>
      </c>
      <c r="C17" s="7"/>
      <c r="D17" s="7"/>
      <c r="E17" s="7"/>
      <c r="F17" s="7"/>
      <c r="G17" s="8"/>
      <c r="H17" s="8"/>
      <c r="I17" s="8"/>
      <c r="J17" s="8"/>
      <c r="K17" s="8"/>
      <c r="L17" s="8"/>
      <c r="M17" s="8"/>
      <c r="N17" s="8"/>
      <c r="O17" s="8"/>
      <c r="P17" s="8"/>
      <c r="Q17" s="8"/>
      <c r="R17" s="8"/>
      <c r="S17" s="8"/>
      <c r="T17" s="8"/>
      <c r="U17" s="8"/>
      <c r="V17" s="8"/>
      <c r="W17" s="8"/>
      <c r="X17" s="8"/>
      <c r="Y17" s="8"/>
      <c r="Z17" s="8"/>
    </row>
    <row r="18" ht="13.5" customHeight="1">
      <c r="A18" s="18" t="s">
        <v>33</v>
      </c>
      <c r="B18" s="43">
        <v>75.6</v>
      </c>
      <c r="C18" s="7"/>
      <c r="D18" s="7"/>
      <c r="E18" s="7"/>
      <c r="F18" s="7"/>
      <c r="G18" s="8"/>
      <c r="H18" s="8"/>
      <c r="I18" s="8"/>
      <c r="J18" s="8"/>
      <c r="K18" s="8"/>
      <c r="L18" s="8"/>
      <c r="M18" s="8"/>
      <c r="N18" s="8"/>
      <c r="O18" s="8"/>
      <c r="P18" s="8"/>
      <c r="Q18" s="8"/>
      <c r="R18" s="8"/>
      <c r="S18" s="8"/>
      <c r="T18" s="8"/>
      <c r="U18" s="8"/>
      <c r="V18" s="8"/>
      <c r="W18" s="8"/>
      <c r="X18" s="8"/>
      <c r="Y18" s="8"/>
      <c r="Z18" s="8"/>
    </row>
    <row r="19" ht="13.5" customHeight="1">
      <c r="A19" s="18" t="s">
        <v>35</v>
      </c>
      <c r="B19" s="43">
        <v>30.0</v>
      </c>
      <c r="C19" s="7"/>
      <c r="D19" s="7"/>
      <c r="E19" s="7"/>
      <c r="F19" s="7"/>
      <c r="G19" s="8"/>
      <c r="H19" s="8"/>
      <c r="I19" s="8"/>
      <c r="J19" s="8"/>
      <c r="K19" s="8"/>
      <c r="L19" s="8"/>
      <c r="M19" s="8"/>
      <c r="N19" s="8"/>
      <c r="O19" s="8"/>
      <c r="P19" s="8"/>
      <c r="Q19" s="8"/>
      <c r="R19" s="8"/>
      <c r="S19" s="8"/>
      <c r="T19" s="8"/>
      <c r="U19" s="8"/>
      <c r="V19" s="8"/>
      <c r="W19" s="8"/>
      <c r="X19" s="8"/>
      <c r="Y19" s="8"/>
      <c r="Z19" s="8"/>
    </row>
    <row r="20" ht="13.5" customHeight="1">
      <c r="A20" s="18" t="s">
        <v>37</v>
      </c>
      <c r="B20" s="47"/>
      <c r="C20" s="7"/>
      <c r="D20" s="7"/>
      <c r="E20" s="7"/>
      <c r="F20" s="7"/>
      <c r="G20" s="8"/>
      <c r="H20" s="8"/>
      <c r="I20" s="8"/>
      <c r="J20" s="8"/>
      <c r="K20" s="8"/>
      <c r="L20" s="8"/>
      <c r="M20" s="8"/>
      <c r="N20" s="8"/>
      <c r="O20" s="8"/>
      <c r="P20" s="8"/>
      <c r="Q20" s="8"/>
      <c r="R20" s="8"/>
      <c r="S20" s="8"/>
      <c r="T20" s="8"/>
      <c r="U20" s="8"/>
      <c r="V20" s="8"/>
      <c r="W20" s="8"/>
      <c r="X20" s="8"/>
      <c r="Y20" s="8"/>
      <c r="Z20" s="8"/>
    </row>
    <row r="21" ht="13.5" customHeight="1">
      <c r="A21" s="28" t="s">
        <v>39</v>
      </c>
      <c r="B21" s="40">
        <f>SUM(B16:B20)</f>
        <v>219.3</v>
      </c>
      <c r="C21" s="7"/>
      <c r="D21" s="7"/>
      <c r="E21" s="7"/>
      <c r="F21" s="7"/>
      <c r="G21" s="8"/>
      <c r="H21" s="8"/>
      <c r="I21" s="8"/>
      <c r="J21" s="8"/>
      <c r="K21" s="8"/>
      <c r="L21" s="8"/>
      <c r="M21" s="8"/>
      <c r="N21" s="8"/>
      <c r="O21" s="8"/>
      <c r="P21" s="8"/>
      <c r="Q21" s="8"/>
      <c r="R21" s="8"/>
      <c r="S21" s="8"/>
      <c r="T21" s="8"/>
      <c r="U21" s="8"/>
      <c r="V21" s="8"/>
      <c r="W21" s="8"/>
      <c r="X21" s="8"/>
      <c r="Y21" s="8"/>
      <c r="Z21" s="8"/>
    </row>
    <row r="22" ht="13.5" customHeight="1">
      <c r="A22" s="18" t="s">
        <v>40</v>
      </c>
      <c r="B22" s="114"/>
      <c r="C22" s="7"/>
      <c r="D22" s="7"/>
      <c r="E22" s="7"/>
      <c r="F22" s="7"/>
      <c r="G22" s="8"/>
      <c r="H22" s="8"/>
      <c r="I22" s="8"/>
      <c r="J22" s="8"/>
      <c r="K22" s="8"/>
      <c r="L22" s="8"/>
      <c r="M22" s="8"/>
      <c r="N22" s="8"/>
      <c r="O22" s="8"/>
      <c r="P22" s="8"/>
      <c r="Q22" s="8"/>
      <c r="R22" s="8"/>
      <c r="S22" s="8"/>
      <c r="T22" s="8"/>
      <c r="U22" s="8"/>
      <c r="V22" s="8"/>
      <c r="W22" s="8"/>
      <c r="X22" s="8"/>
      <c r="Y22" s="8"/>
      <c r="Z22" s="8"/>
    </row>
    <row r="23" ht="13.5" customHeight="1">
      <c r="A23" s="28" t="s">
        <v>41</v>
      </c>
      <c r="B23" s="40" t="str">
        <f>B22</f>
        <v/>
      </c>
      <c r="C23" s="7"/>
      <c r="D23" s="7"/>
      <c r="E23" s="7"/>
      <c r="F23" s="7"/>
      <c r="G23" s="8"/>
      <c r="H23" s="8"/>
      <c r="I23" s="8"/>
      <c r="J23" s="8"/>
      <c r="K23" s="8"/>
      <c r="L23" s="8"/>
      <c r="M23" s="8"/>
      <c r="N23" s="8"/>
      <c r="O23" s="8"/>
      <c r="P23" s="8"/>
      <c r="Q23" s="8"/>
      <c r="R23" s="8"/>
      <c r="S23" s="8"/>
      <c r="T23" s="8"/>
      <c r="U23" s="8"/>
      <c r="V23" s="8"/>
      <c r="W23" s="8"/>
      <c r="X23" s="8"/>
      <c r="Y23" s="8"/>
      <c r="Z23" s="8"/>
    </row>
    <row r="24" ht="13.5" customHeight="1">
      <c r="A24" s="18" t="s">
        <v>42</v>
      </c>
      <c r="B24" s="27">
        <v>176.0</v>
      </c>
      <c r="C24" s="7"/>
      <c r="D24" s="7"/>
      <c r="E24" s="7"/>
      <c r="F24" s="7"/>
      <c r="G24" s="8"/>
      <c r="H24" s="8"/>
      <c r="I24" s="8"/>
      <c r="J24" s="8"/>
      <c r="K24" s="8"/>
      <c r="L24" s="8"/>
      <c r="M24" s="8"/>
      <c r="N24" s="8"/>
      <c r="O24" s="8"/>
      <c r="P24" s="8"/>
      <c r="Q24" s="8"/>
      <c r="R24" s="8"/>
      <c r="S24" s="8"/>
      <c r="T24" s="8"/>
      <c r="U24" s="8"/>
      <c r="V24" s="8"/>
      <c r="W24" s="8"/>
      <c r="X24" s="8"/>
      <c r="Y24" s="8"/>
      <c r="Z24" s="8"/>
    </row>
    <row r="25" ht="13.5" customHeight="1">
      <c r="A25" s="18" t="s">
        <v>43</v>
      </c>
      <c r="B25" s="19">
        <v>220.28</v>
      </c>
      <c r="C25" s="7"/>
      <c r="D25" s="7"/>
      <c r="E25" s="7"/>
      <c r="F25" s="7"/>
      <c r="G25" s="8"/>
      <c r="H25" s="8"/>
      <c r="I25" s="8"/>
      <c r="J25" s="8"/>
      <c r="K25" s="8"/>
      <c r="L25" s="8"/>
      <c r="M25" s="8"/>
      <c r="N25" s="8"/>
      <c r="O25" s="8"/>
      <c r="P25" s="8"/>
      <c r="Q25" s="8"/>
      <c r="R25" s="8"/>
      <c r="S25" s="8"/>
      <c r="T25" s="8"/>
      <c r="U25" s="8"/>
      <c r="V25" s="8"/>
      <c r="W25" s="8"/>
      <c r="X25" s="8"/>
      <c r="Y25" s="8"/>
      <c r="Z25" s="8"/>
    </row>
    <row r="26" ht="13.5" customHeight="1">
      <c r="A26" s="28" t="s">
        <v>45</v>
      </c>
      <c r="B26" s="49">
        <f>SUM(B24:B25)</f>
        <v>396.28</v>
      </c>
      <c r="C26" s="7"/>
      <c r="D26" s="7"/>
      <c r="E26" s="7"/>
      <c r="F26" s="7"/>
      <c r="G26" s="8"/>
      <c r="H26" s="8"/>
      <c r="I26" s="8"/>
      <c r="J26" s="8"/>
      <c r="K26" s="8"/>
      <c r="L26" s="8"/>
      <c r="M26" s="8"/>
      <c r="N26" s="8"/>
      <c r="O26" s="8"/>
      <c r="P26" s="8"/>
      <c r="Q26" s="8"/>
      <c r="R26" s="8"/>
      <c r="S26" s="8"/>
      <c r="T26" s="8"/>
      <c r="U26" s="8"/>
      <c r="V26" s="8"/>
      <c r="W26" s="8"/>
      <c r="X26" s="8"/>
      <c r="Y26" s="8"/>
      <c r="Z26" s="8"/>
    </row>
    <row r="27" ht="13.5" customHeight="1">
      <c r="A27" s="28" t="s">
        <v>46</v>
      </c>
      <c r="B27" s="40">
        <f>B15+B21+B23+B26</f>
        <v>1302.96</v>
      </c>
      <c r="C27" s="7"/>
      <c r="D27" s="7"/>
      <c r="E27" s="7"/>
      <c r="F27" s="7"/>
      <c r="G27" s="8"/>
      <c r="H27" s="8"/>
      <c r="I27" s="8"/>
      <c r="J27" s="8"/>
      <c r="K27" s="8"/>
      <c r="L27" s="8"/>
      <c r="M27" s="8"/>
      <c r="N27" s="8"/>
      <c r="O27" s="8"/>
      <c r="P27" s="8"/>
      <c r="Q27" s="8"/>
      <c r="R27" s="8"/>
      <c r="S27" s="8"/>
      <c r="T27" s="8"/>
      <c r="U27" s="8"/>
      <c r="V27" s="8"/>
      <c r="W27" s="8"/>
      <c r="X27" s="8"/>
      <c r="Y27" s="8"/>
      <c r="Z27" s="8"/>
    </row>
    <row r="28" ht="13.5" customHeight="1">
      <c r="A28" s="14" t="s">
        <v>47</v>
      </c>
      <c r="B28" s="50">
        <f>B9-B27</f>
        <v>15184.34</v>
      </c>
      <c r="C28" s="7"/>
      <c r="D28" s="7"/>
      <c r="E28" s="7"/>
      <c r="F28" s="7"/>
      <c r="G28" s="8"/>
      <c r="H28" s="8"/>
      <c r="I28" s="8"/>
      <c r="J28" s="8"/>
      <c r="K28" s="8"/>
      <c r="L28" s="8"/>
      <c r="M28" s="8"/>
      <c r="N28" s="8"/>
      <c r="O28" s="8"/>
      <c r="P28" s="8"/>
      <c r="Q28" s="8"/>
      <c r="R28" s="8"/>
      <c r="S28" s="8"/>
      <c r="T28" s="8"/>
      <c r="U28" s="8"/>
      <c r="V28" s="8"/>
      <c r="W28" s="8"/>
      <c r="X28" s="8"/>
      <c r="Y28" s="8"/>
      <c r="Z28" s="8"/>
    </row>
    <row r="29" ht="13.5" customHeight="1">
      <c r="A29" s="51"/>
      <c r="B29" s="52"/>
      <c r="C29" s="7"/>
      <c r="D29" s="7"/>
      <c r="E29" s="7"/>
      <c r="F29" s="7"/>
      <c r="G29" s="8"/>
      <c r="H29" s="8"/>
      <c r="I29" s="8"/>
      <c r="J29" s="8"/>
      <c r="K29" s="8"/>
      <c r="L29" s="8"/>
      <c r="M29" s="8"/>
      <c r="N29" s="8"/>
      <c r="O29" s="8"/>
      <c r="P29" s="8"/>
      <c r="Q29" s="8"/>
      <c r="R29" s="8"/>
      <c r="S29" s="8"/>
      <c r="T29" s="8"/>
      <c r="U29" s="8"/>
      <c r="V29" s="8"/>
      <c r="W29" s="8"/>
      <c r="X29" s="8"/>
      <c r="Y29" s="8"/>
      <c r="Z29" s="8"/>
    </row>
    <row r="30" ht="13.5" customHeight="1">
      <c r="A30" s="51"/>
      <c r="B30" s="52"/>
      <c r="C30" s="7"/>
      <c r="D30" s="7"/>
      <c r="E30" s="7"/>
      <c r="F30" s="7"/>
      <c r="G30" s="8"/>
      <c r="H30" s="8"/>
      <c r="I30" s="8"/>
      <c r="J30" s="8"/>
      <c r="K30" s="8"/>
      <c r="L30" s="8"/>
      <c r="M30" s="8"/>
      <c r="N30" s="8"/>
      <c r="O30" s="8"/>
      <c r="P30" s="8"/>
      <c r="Q30" s="8"/>
      <c r="R30" s="8"/>
      <c r="S30" s="8"/>
      <c r="T30" s="8"/>
      <c r="U30" s="8"/>
      <c r="V30" s="8"/>
      <c r="W30" s="8"/>
      <c r="X30" s="8"/>
      <c r="Y30" s="8"/>
      <c r="Z30" s="8"/>
    </row>
    <row r="31" ht="13.5" customHeight="1">
      <c r="A31" s="53"/>
      <c r="B31" s="52"/>
      <c r="C31" s="7"/>
      <c r="D31" s="7"/>
      <c r="E31" s="7"/>
      <c r="F31" s="7"/>
      <c r="G31" s="8"/>
      <c r="H31" s="8"/>
      <c r="I31" s="8"/>
      <c r="J31" s="8"/>
      <c r="K31" s="8"/>
      <c r="L31" s="8"/>
      <c r="M31" s="8"/>
      <c r="N31" s="8"/>
      <c r="O31" s="8"/>
      <c r="P31" s="8"/>
      <c r="Q31" s="8"/>
      <c r="R31" s="8"/>
      <c r="S31" s="8"/>
      <c r="T31" s="8"/>
      <c r="U31" s="8"/>
      <c r="V31" s="8"/>
      <c r="W31" s="8"/>
      <c r="X31" s="8"/>
      <c r="Y31" s="8"/>
      <c r="Z31" s="8"/>
    </row>
    <row r="32"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sheetData>
  <mergeCells count="1">
    <mergeCell ref="E6:F6"/>
  </mergeCells>
  <printOptions/>
  <pageMargins bottom="0.75" footer="0.0" header="0.0" left="0.7" right="0.7" top="0.75"/>
  <pageSetup orientation="landscape" pageOrder="overThenDown"/>
  <headerFooter>
    <oddFooter>&amp;C000000&amp;P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30.38"/>
    <col customWidth="1" min="2" max="2" width="12.63"/>
    <col customWidth="1" min="3" max="4" width="4.13"/>
    <col customWidth="1" min="5" max="5" width="23.38"/>
    <col customWidth="1" min="6" max="6" width="12.63"/>
  </cols>
  <sheetData>
    <row r="1" ht="13.5" customHeight="1">
      <c r="A1" s="6" t="s">
        <v>8</v>
      </c>
      <c r="B1" s="7"/>
      <c r="C1" s="7"/>
      <c r="D1" s="7"/>
      <c r="E1" s="7"/>
      <c r="F1" s="7"/>
      <c r="G1" s="8"/>
      <c r="H1" s="8"/>
      <c r="I1" s="8"/>
      <c r="J1" s="8"/>
      <c r="K1" s="8"/>
      <c r="L1" s="8"/>
      <c r="M1" s="8"/>
      <c r="N1" s="8"/>
      <c r="O1" s="8"/>
      <c r="P1" s="8"/>
      <c r="Q1" s="8"/>
      <c r="R1" s="8"/>
      <c r="S1" s="8"/>
      <c r="T1" s="8"/>
      <c r="U1" s="8"/>
      <c r="V1" s="8"/>
      <c r="W1" s="8"/>
      <c r="X1" s="8"/>
      <c r="Y1" s="8"/>
      <c r="Z1" s="8"/>
    </row>
    <row r="2" ht="13.5" customHeight="1">
      <c r="A2" s="6" t="s">
        <v>9</v>
      </c>
      <c r="B2" s="7"/>
      <c r="C2" s="7"/>
      <c r="D2" s="7"/>
      <c r="E2" s="7"/>
      <c r="F2" s="7"/>
      <c r="G2" s="8"/>
      <c r="H2" s="8"/>
      <c r="I2" s="8"/>
      <c r="J2" s="8"/>
      <c r="K2" s="8"/>
      <c r="L2" s="8"/>
      <c r="M2" s="8"/>
      <c r="N2" s="8"/>
      <c r="O2" s="8"/>
      <c r="P2" s="8"/>
      <c r="Q2" s="8"/>
      <c r="R2" s="8"/>
      <c r="S2" s="8"/>
      <c r="T2" s="8"/>
      <c r="U2" s="8"/>
      <c r="V2" s="8"/>
      <c r="W2" s="8"/>
      <c r="X2" s="8"/>
      <c r="Y2" s="8"/>
      <c r="Z2" s="8"/>
    </row>
    <row r="3" ht="13.5" customHeight="1">
      <c r="A3" s="6" t="s">
        <v>112</v>
      </c>
      <c r="B3" s="7"/>
      <c r="C3" s="7"/>
      <c r="D3" s="7"/>
      <c r="E3" s="7"/>
      <c r="F3" s="7"/>
      <c r="G3" s="8"/>
      <c r="H3" s="8"/>
      <c r="I3" s="8"/>
      <c r="J3" s="8"/>
      <c r="K3" s="8"/>
      <c r="L3" s="8"/>
      <c r="M3" s="8"/>
      <c r="N3" s="8"/>
      <c r="O3" s="8"/>
      <c r="P3" s="8"/>
      <c r="Q3" s="8"/>
      <c r="R3" s="8"/>
      <c r="S3" s="8"/>
      <c r="T3" s="8"/>
      <c r="U3" s="8"/>
      <c r="V3" s="8"/>
      <c r="W3" s="8"/>
      <c r="X3" s="8"/>
      <c r="Y3" s="8"/>
      <c r="Z3" s="8"/>
    </row>
    <row r="4" ht="13.5" customHeight="1">
      <c r="A4" s="7"/>
      <c r="B4" s="10"/>
      <c r="C4" s="7"/>
      <c r="D4" s="7"/>
      <c r="E4" s="7"/>
      <c r="F4" s="7"/>
      <c r="G4" s="8"/>
      <c r="H4" s="8"/>
      <c r="I4" s="8"/>
      <c r="J4" s="8"/>
      <c r="K4" s="8"/>
      <c r="L4" s="8"/>
      <c r="M4" s="8"/>
      <c r="N4" s="8"/>
      <c r="O4" s="8"/>
      <c r="P4" s="8"/>
      <c r="Q4" s="8"/>
      <c r="R4" s="8"/>
      <c r="S4" s="8"/>
      <c r="T4" s="8"/>
      <c r="U4" s="8"/>
      <c r="V4" s="8"/>
      <c r="W4" s="8"/>
      <c r="X4" s="8"/>
      <c r="Y4" s="8"/>
      <c r="Z4" s="8"/>
    </row>
    <row r="5" ht="14.25" customHeight="1">
      <c r="A5" s="11"/>
      <c r="B5" s="12" t="s">
        <v>11</v>
      </c>
      <c r="C5" s="13"/>
      <c r="D5" s="7"/>
      <c r="E5" s="10"/>
      <c r="F5" s="10"/>
      <c r="G5" s="8"/>
      <c r="H5" s="8"/>
      <c r="I5" s="8"/>
      <c r="J5" s="8"/>
      <c r="K5" s="8"/>
      <c r="L5" s="8"/>
      <c r="M5" s="8"/>
      <c r="N5" s="8"/>
      <c r="O5" s="8"/>
      <c r="P5" s="8"/>
      <c r="Q5" s="8"/>
      <c r="R5" s="8"/>
      <c r="S5" s="8"/>
      <c r="T5" s="8"/>
      <c r="U5" s="8"/>
      <c r="V5" s="8"/>
      <c r="W5" s="8"/>
      <c r="X5" s="8"/>
      <c r="Y5" s="8"/>
      <c r="Z5" s="8"/>
    </row>
    <row r="6" ht="14.25" customHeight="1">
      <c r="A6" s="14" t="s">
        <v>12</v>
      </c>
      <c r="B6" s="15"/>
      <c r="C6" s="7"/>
      <c r="D6" s="11"/>
      <c r="E6" s="16" t="s">
        <v>13</v>
      </c>
      <c r="F6" s="17"/>
      <c r="G6" s="8"/>
      <c r="H6" s="8"/>
      <c r="I6" s="8"/>
      <c r="J6" s="8"/>
      <c r="K6" s="8"/>
      <c r="L6" s="8"/>
      <c r="M6" s="8"/>
      <c r="N6" s="8"/>
      <c r="O6" s="8"/>
      <c r="P6" s="8"/>
      <c r="Q6" s="8"/>
      <c r="R6" s="8"/>
      <c r="S6" s="8"/>
      <c r="T6" s="8"/>
      <c r="U6" s="8"/>
      <c r="V6" s="8"/>
      <c r="W6" s="8"/>
      <c r="X6" s="8"/>
      <c r="Y6" s="8"/>
      <c r="Z6" s="8"/>
    </row>
    <row r="7" ht="14.25" customHeight="1">
      <c r="A7" s="18" t="s">
        <v>14</v>
      </c>
      <c r="B7" s="30">
        <v>150.0</v>
      </c>
      <c r="C7" s="7"/>
      <c r="D7" s="7"/>
      <c r="E7" s="20"/>
      <c r="F7" s="21"/>
      <c r="G7" s="8"/>
      <c r="H7" s="8"/>
      <c r="I7" s="8"/>
      <c r="J7" s="8"/>
      <c r="K7" s="8"/>
      <c r="L7" s="8"/>
      <c r="M7" s="8"/>
      <c r="N7" s="8"/>
      <c r="O7" s="8"/>
      <c r="P7" s="8"/>
      <c r="Q7" s="8"/>
      <c r="R7" s="8"/>
      <c r="S7" s="8"/>
      <c r="T7" s="8"/>
      <c r="U7" s="8"/>
      <c r="V7" s="8"/>
      <c r="W7" s="8"/>
      <c r="X7" s="8"/>
      <c r="Y7" s="8"/>
      <c r="Z7" s="8"/>
    </row>
    <row r="8" ht="13.5" customHeight="1">
      <c r="A8" s="18" t="s">
        <v>15</v>
      </c>
      <c r="B8" s="41">
        <v>175.0</v>
      </c>
      <c r="C8" s="7"/>
      <c r="D8" s="7"/>
      <c r="E8" s="23" t="s">
        <v>16</v>
      </c>
      <c r="F8" s="24">
        <v>32454.9</v>
      </c>
      <c r="G8" s="8"/>
      <c r="H8" s="8"/>
      <c r="I8" s="8"/>
      <c r="J8" s="8"/>
      <c r="K8" s="8"/>
      <c r="L8" s="8"/>
      <c r="M8" s="8"/>
      <c r="N8" s="8"/>
      <c r="O8" s="8"/>
      <c r="P8" s="8"/>
      <c r="Q8" s="8"/>
      <c r="R8" s="8"/>
      <c r="S8" s="8"/>
      <c r="T8" s="8"/>
      <c r="U8" s="8"/>
      <c r="V8" s="8"/>
      <c r="W8" s="8"/>
      <c r="X8" s="8"/>
      <c r="Y8" s="8"/>
      <c r="Z8" s="8"/>
    </row>
    <row r="9" ht="13.5" customHeight="1">
      <c r="A9" s="14" t="s">
        <v>17</v>
      </c>
      <c r="B9" s="25">
        <f>B8+B7</f>
        <v>325</v>
      </c>
      <c r="C9" s="7"/>
      <c r="D9" s="7"/>
      <c r="E9" s="18" t="s">
        <v>18</v>
      </c>
      <c r="F9" s="29">
        <v>350.0</v>
      </c>
      <c r="G9" s="8"/>
      <c r="H9" s="8"/>
      <c r="I9" s="8"/>
      <c r="J9" s="8"/>
      <c r="K9" s="8"/>
      <c r="L9" s="8"/>
      <c r="M9" s="8"/>
      <c r="N9" s="8"/>
      <c r="O9" s="8"/>
      <c r="P9" s="8"/>
      <c r="Q9" s="8"/>
      <c r="R9" s="8"/>
      <c r="S9" s="8"/>
      <c r="T9" s="8"/>
      <c r="U9" s="8"/>
      <c r="V9" s="8"/>
      <c r="W9" s="8"/>
      <c r="X9" s="8"/>
      <c r="Y9" s="8"/>
      <c r="Z9" s="8"/>
    </row>
    <row r="10" ht="13.5" customHeight="1">
      <c r="A10" s="7"/>
      <c r="B10" s="27"/>
      <c r="C10" s="7"/>
      <c r="D10" s="7"/>
      <c r="E10" s="18" t="s">
        <v>19</v>
      </c>
      <c r="F10" s="30">
        <v>24.0</v>
      </c>
      <c r="G10" s="8"/>
      <c r="H10" s="8"/>
      <c r="I10" s="8"/>
      <c r="J10" s="8"/>
      <c r="K10" s="8"/>
      <c r="L10" s="8"/>
      <c r="M10" s="8"/>
      <c r="N10" s="8"/>
      <c r="O10" s="8"/>
      <c r="P10" s="8"/>
      <c r="Q10" s="8"/>
      <c r="R10" s="8"/>
      <c r="S10" s="8"/>
      <c r="T10" s="8"/>
      <c r="U10" s="8"/>
      <c r="V10" s="8"/>
      <c r="W10" s="8"/>
      <c r="X10" s="8"/>
      <c r="Y10" s="8"/>
      <c r="Z10" s="8"/>
    </row>
    <row r="11" ht="13.5" customHeight="1">
      <c r="A11" s="28" t="s">
        <v>20</v>
      </c>
      <c r="B11" s="29"/>
      <c r="C11" s="7"/>
      <c r="D11" s="7"/>
      <c r="E11" s="6" t="s">
        <v>21</v>
      </c>
      <c r="F11" s="41">
        <f>F9-F10</f>
        <v>326</v>
      </c>
      <c r="G11" s="8"/>
      <c r="H11" s="8"/>
      <c r="I11" s="8"/>
      <c r="J11" s="8"/>
      <c r="K11" s="8"/>
      <c r="L11" s="8"/>
      <c r="M11" s="8"/>
      <c r="N11" s="8"/>
      <c r="O11" s="8"/>
      <c r="P11" s="8"/>
      <c r="Q11" s="8"/>
      <c r="R11" s="8"/>
      <c r="S11" s="8"/>
      <c r="T11" s="8"/>
      <c r="U11" s="8"/>
      <c r="V11" s="8"/>
      <c r="W11" s="8"/>
      <c r="X11" s="8"/>
      <c r="Y11" s="8"/>
      <c r="Z11" s="8"/>
    </row>
    <row r="12" ht="13.5" customHeight="1">
      <c r="A12" s="18" t="s">
        <v>22</v>
      </c>
      <c r="B12" s="115"/>
      <c r="C12" s="7"/>
      <c r="D12" s="7"/>
      <c r="E12" s="32" t="s">
        <v>23</v>
      </c>
      <c r="F12" s="33">
        <v>0.0</v>
      </c>
      <c r="G12" s="8"/>
      <c r="H12" s="8"/>
      <c r="I12" s="8"/>
      <c r="J12" s="8"/>
      <c r="K12" s="8"/>
      <c r="L12" s="8"/>
      <c r="M12" s="8"/>
      <c r="N12" s="8"/>
      <c r="O12" s="8"/>
      <c r="P12" s="8"/>
      <c r="Q12" s="8"/>
      <c r="R12" s="8"/>
      <c r="S12" s="8"/>
      <c r="T12" s="8"/>
      <c r="U12" s="8"/>
      <c r="V12" s="8"/>
      <c r="W12" s="8"/>
      <c r="X12" s="8"/>
      <c r="Y12" s="8"/>
      <c r="Z12" s="8"/>
    </row>
    <row r="13" ht="13.5" customHeight="1">
      <c r="A13" s="18" t="s">
        <v>24</v>
      </c>
      <c r="B13" s="34"/>
      <c r="C13" s="35"/>
      <c r="D13" s="7"/>
      <c r="E13" s="32" t="s">
        <v>25</v>
      </c>
      <c r="F13" s="36">
        <v>1660.37</v>
      </c>
      <c r="G13" s="8"/>
      <c r="H13" s="8"/>
      <c r="I13" s="8"/>
      <c r="J13" s="8"/>
      <c r="K13" s="8"/>
      <c r="L13" s="8"/>
      <c r="M13" s="8"/>
      <c r="N13" s="8"/>
      <c r="O13" s="8"/>
      <c r="P13" s="8"/>
      <c r="Q13" s="8"/>
      <c r="R13" s="8"/>
      <c r="S13" s="8"/>
      <c r="T13" s="8"/>
      <c r="U13" s="8"/>
      <c r="V13" s="8"/>
      <c r="W13" s="8"/>
      <c r="X13" s="8"/>
      <c r="Y13" s="8"/>
      <c r="Z13" s="8"/>
    </row>
    <row r="14" ht="13.5" customHeight="1">
      <c r="A14" s="18" t="s">
        <v>26</v>
      </c>
      <c r="B14" s="116"/>
      <c r="C14" s="7"/>
      <c r="D14" s="7"/>
      <c r="E14" s="117" t="s">
        <v>113</v>
      </c>
      <c r="F14" s="39">
        <f>F8+F11+F12-F13</f>
        <v>31120.53</v>
      </c>
      <c r="G14" s="8"/>
      <c r="H14" s="8"/>
      <c r="I14" s="8"/>
      <c r="J14" s="8"/>
      <c r="K14" s="8"/>
      <c r="L14" s="8"/>
      <c r="M14" s="8"/>
      <c r="N14" s="8"/>
      <c r="O14" s="8"/>
      <c r="P14" s="8"/>
      <c r="Q14" s="8"/>
      <c r="R14" s="8"/>
      <c r="S14" s="8"/>
      <c r="T14" s="8"/>
      <c r="U14" s="8"/>
      <c r="V14" s="8"/>
      <c r="W14" s="8"/>
      <c r="X14" s="8"/>
      <c r="Y14" s="8"/>
      <c r="Z14" s="8"/>
    </row>
    <row r="15" ht="13.5" customHeight="1">
      <c r="A15" s="28" t="s">
        <v>28</v>
      </c>
      <c r="B15" s="40">
        <f>SUM(B12:B14)</f>
        <v>0</v>
      </c>
      <c r="C15" s="7"/>
      <c r="D15" s="7"/>
      <c r="E15" s="18" t="s">
        <v>29</v>
      </c>
      <c r="F15" s="41">
        <v>20000.0</v>
      </c>
      <c r="G15" s="8"/>
      <c r="H15" s="8"/>
      <c r="I15" s="8"/>
      <c r="J15" s="8"/>
      <c r="K15" s="8"/>
      <c r="L15" s="8"/>
      <c r="M15" s="8"/>
      <c r="N15" s="8"/>
      <c r="O15" s="8"/>
      <c r="P15" s="8"/>
      <c r="Q15" s="8"/>
      <c r="R15" s="8"/>
      <c r="S15" s="8"/>
      <c r="T15" s="8"/>
      <c r="U15" s="8"/>
      <c r="V15" s="8"/>
      <c r="W15" s="8"/>
      <c r="X15" s="8"/>
      <c r="Y15" s="8"/>
      <c r="Z15" s="8"/>
    </row>
    <row r="16" ht="13.5" customHeight="1">
      <c r="A16" s="18" t="s">
        <v>30</v>
      </c>
      <c r="B16" s="42">
        <v>21.0</v>
      </c>
      <c r="C16" s="7"/>
      <c r="D16" s="7"/>
      <c r="E16" s="6" t="s">
        <v>31</v>
      </c>
      <c r="F16" s="27">
        <f>F14-F15</f>
        <v>11120.53</v>
      </c>
      <c r="G16" s="8"/>
      <c r="H16" s="8"/>
      <c r="I16" s="8"/>
      <c r="J16" s="8"/>
      <c r="K16" s="8"/>
      <c r="L16" s="8"/>
      <c r="M16" s="8"/>
      <c r="N16" s="8"/>
      <c r="O16" s="8"/>
      <c r="P16" s="8"/>
      <c r="Q16" s="8"/>
      <c r="R16" s="8"/>
      <c r="S16" s="8"/>
      <c r="T16" s="8"/>
      <c r="U16" s="8"/>
      <c r="V16" s="8"/>
      <c r="W16" s="8"/>
      <c r="X16" s="8"/>
      <c r="Y16" s="8"/>
      <c r="Z16" s="8"/>
    </row>
    <row r="17" ht="13.5" customHeight="1">
      <c r="A17" s="18" t="s">
        <v>32</v>
      </c>
      <c r="B17" s="43"/>
      <c r="C17" s="7"/>
      <c r="D17" s="7"/>
      <c r="E17" s="7"/>
      <c r="F17" s="7"/>
      <c r="G17" s="8"/>
      <c r="H17" s="8"/>
      <c r="I17" s="8"/>
      <c r="J17" s="8"/>
      <c r="K17" s="8"/>
      <c r="L17" s="8"/>
      <c r="M17" s="8"/>
      <c r="N17" s="8"/>
      <c r="O17" s="8"/>
      <c r="P17" s="8"/>
      <c r="Q17" s="8"/>
      <c r="R17" s="8"/>
      <c r="S17" s="8"/>
      <c r="T17" s="8"/>
      <c r="U17" s="8"/>
      <c r="V17" s="8"/>
      <c r="W17" s="8"/>
      <c r="X17" s="8"/>
      <c r="Y17" s="8"/>
      <c r="Z17" s="8"/>
    </row>
    <row r="18" ht="13.5" customHeight="1">
      <c r="A18" s="18" t="s">
        <v>33</v>
      </c>
      <c r="B18" s="43"/>
      <c r="C18" s="7"/>
      <c r="D18" s="7"/>
      <c r="E18" s="7"/>
      <c r="F18" s="7"/>
      <c r="G18" s="8"/>
      <c r="H18" s="8"/>
      <c r="I18" s="8"/>
      <c r="J18" s="8"/>
      <c r="K18" s="8"/>
      <c r="L18" s="8"/>
      <c r="M18" s="8"/>
      <c r="N18" s="8"/>
      <c r="O18" s="8"/>
      <c r="P18" s="8"/>
      <c r="Q18" s="8"/>
      <c r="R18" s="8"/>
      <c r="S18" s="8"/>
      <c r="T18" s="8"/>
      <c r="U18" s="8"/>
      <c r="V18" s="8"/>
      <c r="W18" s="8"/>
      <c r="X18" s="8"/>
      <c r="Y18" s="8"/>
      <c r="Z18" s="8"/>
    </row>
    <row r="19" ht="13.5" customHeight="1">
      <c r="A19" s="18" t="s">
        <v>35</v>
      </c>
      <c r="B19" s="43"/>
      <c r="C19" s="7"/>
      <c r="D19" s="7"/>
      <c r="E19" s="7"/>
      <c r="F19" s="7"/>
      <c r="G19" s="8"/>
      <c r="H19" s="8"/>
      <c r="I19" s="8"/>
      <c r="J19" s="8"/>
      <c r="K19" s="8"/>
      <c r="L19" s="8"/>
      <c r="M19" s="8"/>
      <c r="N19" s="8"/>
      <c r="O19" s="8"/>
      <c r="P19" s="8"/>
      <c r="Q19" s="8"/>
      <c r="R19" s="8"/>
      <c r="S19" s="8"/>
      <c r="T19" s="8"/>
      <c r="U19" s="8"/>
      <c r="V19" s="8"/>
      <c r="W19" s="8"/>
      <c r="X19" s="8"/>
      <c r="Y19" s="8"/>
      <c r="Z19" s="8"/>
    </row>
    <row r="20" ht="13.5" customHeight="1">
      <c r="A20" s="18" t="s">
        <v>37</v>
      </c>
      <c r="B20" s="47"/>
      <c r="C20" s="7"/>
      <c r="D20" s="7"/>
      <c r="E20" s="7"/>
      <c r="F20" s="7"/>
      <c r="G20" s="8"/>
      <c r="H20" s="8"/>
      <c r="I20" s="8"/>
      <c r="J20" s="8"/>
      <c r="K20" s="8"/>
      <c r="L20" s="8"/>
      <c r="M20" s="8"/>
      <c r="N20" s="8"/>
      <c r="O20" s="8"/>
      <c r="P20" s="8"/>
      <c r="Q20" s="8"/>
      <c r="R20" s="8"/>
      <c r="S20" s="8"/>
      <c r="T20" s="8"/>
      <c r="U20" s="8"/>
      <c r="V20" s="8"/>
      <c r="W20" s="8"/>
      <c r="X20" s="8"/>
      <c r="Y20" s="8"/>
      <c r="Z20" s="8"/>
    </row>
    <row r="21" ht="13.5" customHeight="1">
      <c r="A21" s="28" t="s">
        <v>39</v>
      </c>
      <c r="B21" s="40">
        <f>SUM(B16:B20)</f>
        <v>21</v>
      </c>
      <c r="C21" s="7"/>
      <c r="D21" s="7"/>
      <c r="E21" s="7"/>
      <c r="F21" s="7"/>
      <c r="G21" s="8"/>
      <c r="H21" s="8"/>
      <c r="I21" s="8"/>
      <c r="J21" s="8"/>
      <c r="K21" s="8"/>
      <c r="L21" s="8"/>
      <c r="M21" s="8"/>
      <c r="N21" s="8"/>
      <c r="O21" s="8"/>
      <c r="P21" s="8"/>
      <c r="Q21" s="8"/>
      <c r="R21" s="8"/>
      <c r="S21" s="8"/>
      <c r="T21" s="8"/>
      <c r="U21" s="8"/>
      <c r="V21" s="8"/>
      <c r="W21" s="8"/>
      <c r="X21" s="8"/>
      <c r="Y21" s="8"/>
      <c r="Z21" s="8"/>
    </row>
    <row r="22" ht="13.5" customHeight="1">
      <c r="A22" s="18" t="s">
        <v>40</v>
      </c>
      <c r="B22" s="114"/>
      <c r="C22" s="7"/>
      <c r="D22" s="7"/>
      <c r="E22" s="7"/>
      <c r="F22" s="7"/>
      <c r="G22" s="8"/>
      <c r="H22" s="8"/>
      <c r="I22" s="8"/>
      <c r="J22" s="8"/>
      <c r="K22" s="8"/>
      <c r="L22" s="8"/>
      <c r="M22" s="8"/>
      <c r="N22" s="8"/>
      <c r="O22" s="8"/>
      <c r="P22" s="8"/>
      <c r="Q22" s="8"/>
      <c r="R22" s="8"/>
      <c r="S22" s="8"/>
      <c r="T22" s="8"/>
      <c r="U22" s="8"/>
      <c r="V22" s="8"/>
      <c r="W22" s="8"/>
      <c r="X22" s="8"/>
      <c r="Y22" s="8"/>
      <c r="Z22" s="8"/>
    </row>
    <row r="23" ht="13.5" customHeight="1">
      <c r="A23" s="28" t="s">
        <v>41</v>
      </c>
      <c r="B23" s="40" t="str">
        <f>B22</f>
        <v/>
      </c>
      <c r="C23" s="7"/>
      <c r="D23" s="7"/>
      <c r="E23" s="7"/>
      <c r="F23" s="7"/>
      <c r="G23" s="8"/>
      <c r="H23" s="8"/>
      <c r="I23" s="8"/>
      <c r="J23" s="8"/>
      <c r="K23" s="8"/>
      <c r="L23" s="8"/>
      <c r="M23" s="8"/>
      <c r="N23" s="8"/>
      <c r="O23" s="8"/>
      <c r="P23" s="8"/>
      <c r="Q23" s="8"/>
      <c r="R23" s="8"/>
      <c r="S23" s="8"/>
      <c r="T23" s="8"/>
      <c r="U23" s="8"/>
      <c r="V23" s="8"/>
      <c r="W23" s="8"/>
      <c r="X23" s="8"/>
      <c r="Y23" s="8"/>
      <c r="Z23" s="8"/>
    </row>
    <row r="24" ht="13.5" customHeight="1">
      <c r="A24" s="18" t="s">
        <v>42</v>
      </c>
      <c r="B24" s="27"/>
      <c r="C24" s="7"/>
      <c r="D24" s="7"/>
      <c r="E24" s="7"/>
      <c r="F24" s="7"/>
      <c r="G24" s="8"/>
      <c r="H24" s="8"/>
      <c r="I24" s="8"/>
      <c r="J24" s="8"/>
      <c r="K24" s="8"/>
      <c r="L24" s="8"/>
      <c r="M24" s="8"/>
      <c r="N24" s="8"/>
      <c r="O24" s="8"/>
      <c r="P24" s="8"/>
      <c r="Q24" s="8"/>
      <c r="R24" s="8"/>
      <c r="S24" s="8"/>
      <c r="T24" s="8"/>
      <c r="U24" s="8"/>
      <c r="V24" s="8"/>
      <c r="W24" s="8"/>
      <c r="X24" s="8"/>
      <c r="Y24" s="8"/>
      <c r="Z24" s="8"/>
    </row>
    <row r="25" ht="13.5" customHeight="1">
      <c r="A25" s="18" t="s">
        <v>43</v>
      </c>
      <c r="B25" s="30">
        <v>3.0</v>
      </c>
      <c r="C25" s="7"/>
      <c r="D25" s="7"/>
      <c r="E25" s="7"/>
      <c r="F25" s="7"/>
      <c r="G25" s="8"/>
      <c r="H25" s="8"/>
      <c r="I25" s="8"/>
      <c r="J25" s="8"/>
      <c r="K25" s="8"/>
      <c r="L25" s="8"/>
      <c r="M25" s="8"/>
      <c r="N25" s="8"/>
      <c r="O25" s="8"/>
      <c r="P25" s="8"/>
      <c r="Q25" s="8"/>
      <c r="R25" s="8"/>
      <c r="S25" s="8"/>
      <c r="T25" s="8"/>
      <c r="U25" s="8"/>
      <c r="V25" s="8"/>
      <c r="W25" s="8"/>
      <c r="X25" s="8"/>
      <c r="Y25" s="8"/>
      <c r="Z25" s="8"/>
    </row>
    <row r="26" ht="13.5" customHeight="1">
      <c r="A26" s="28" t="s">
        <v>45</v>
      </c>
      <c r="B26" s="49">
        <f>SUM(B24:B25)</f>
        <v>3</v>
      </c>
      <c r="C26" s="7"/>
      <c r="D26" s="7"/>
      <c r="E26" s="7"/>
      <c r="F26" s="7"/>
      <c r="G26" s="8"/>
      <c r="H26" s="8"/>
      <c r="I26" s="8"/>
      <c r="J26" s="8"/>
      <c r="K26" s="8"/>
      <c r="L26" s="8"/>
      <c r="M26" s="8"/>
      <c r="N26" s="8"/>
      <c r="O26" s="8"/>
      <c r="P26" s="8"/>
      <c r="Q26" s="8"/>
      <c r="R26" s="8"/>
      <c r="S26" s="8"/>
      <c r="T26" s="8"/>
      <c r="U26" s="8"/>
      <c r="V26" s="8"/>
      <c r="W26" s="8"/>
      <c r="X26" s="8"/>
      <c r="Y26" s="8"/>
      <c r="Z26" s="8"/>
    </row>
    <row r="27" ht="13.5" customHeight="1">
      <c r="A27" s="28" t="s">
        <v>46</v>
      </c>
      <c r="B27" s="40">
        <f>B15+B21+B23+B26</f>
        <v>24</v>
      </c>
      <c r="C27" s="7"/>
      <c r="D27" s="7"/>
      <c r="E27" s="7"/>
      <c r="F27" s="7"/>
      <c r="G27" s="8"/>
      <c r="H27" s="8"/>
      <c r="I27" s="8"/>
      <c r="J27" s="8"/>
      <c r="K27" s="8"/>
      <c r="L27" s="8"/>
      <c r="M27" s="8"/>
      <c r="N27" s="8"/>
      <c r="O27" s="8"/>
      <c r="P27" s="8"/>
      <c r="Q27" s="8"/>
      <c r="R27" s="8"/>
      <c r="S27" s="8"/>
      <c r="T27" s="8"/>
      <c r="U27" s="8"/>
      <c r="V27" s="8"/>
      <c r="W27" s="8"/>
      <c r="X27" s="8"/>
      <c r="Y27" s="8"/>
      <c r="Z27" s="8"/>
    </row>
    <row r="28" ht="13.5" customHeight="1">
      <c r="A28" s="14" t="s">
        <v>47</v>
      </c>
      <c r="B28" s="50">
        <f>B9-B27</f>
        <v>301</v>
      </c>
      <c r="C28" s="7"/>
      <c r="D28" s="7"/>
      <c r="E28" s="7"/>
      <c r="F28" s="7"/>
      <c r="G28" s="8"/>
      <c r="H28" s="8"/>
      <c r="I28" s="8"/>
      <c r="J28" s="8"/>
      <c r="K28" s="8"/>
      <c r="L28" s="8"/>
      <c r="M28" s="8"/>
      <c r="N28" s="8"/>
      <c r="O28" s="8"/>
      <c r="P28" s="8"/>
      <c r="Q28" s="8"/>
      <c r="R28" s="8"/>
      <c r="S28" s="8"/>
      <c r="T28" s="8"/>
      <c r="U28" s="8"/>
      <c r="V28" s="8"/>
      <c r="W28" s="8"/>
      <c r="X28" s="8"/>
      <c r="Y28" s="8"/>
      <c r="Z28" s="8"/>
    </row>
    <row r="29" ht="15.7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ht="15.7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ht="15.7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1">
    <mergeCell ref="E6:F6"/>
  </mergeCells>
  <printOptions/>
  <pageMargins bottom="0.75" footer="0.0" header="0.0" left="0.7" right="0.7" top="0.75"/>
  <pageSetup orientation="landscape" pageOrder="overThenDown"/>
  <headerFooter>
    <oddFooter>&amp;C000000&amp;P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